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10" windowHeight="12465"/>
  </bookViews>
  <sheets>
    <sheet name=" 工艺制单（国内） " sheetId="5" r:id="rId1"/>
    <sheet name="车唛包装资料（国内单）" sheetId="7" r:id="rId2"/>
  </sheets>
  <definedNames>
    <definedName name="_xlnm.Print_Area" localSheetId="0">' 工艺制单（国内） '!$A$1:$N$63</definedName>
    <definedName name="_xlnm.Print_Area" localSheetId="1">'车唛包装资料（国内单）'!$A$1:$J$36</definedName>
  </definedNames>
  <calcPr calcId="144525"/>
</workbook>
</file>

<file path=xl/sharedStrings.xml><?xml version="1.0" encoding="utf-8"?>
<sst xmlns="http://schemas.openxmlformats.org/spreadsheetml/2006/main" count="276" uniqueCount="204">
  <si>
    <r>
      <rPr>
        <b/>
        <sz val="20"/>
        <rFont val="宋体"/>
        <charset val="134"/>
      </rPr>
      <t>广州爱帛服饰有限公司工艺制单</t>
    </r>
  </si>
  <si>
    <r>
      <rPr>
        <sz val="10"/>
        <rFont val="宋体"/>
        <charset val="134"/>
      </rPr>
      <t>品</t>
    </r>
    <r>
      <rPr>
        <sz val="10"/>
        <rFont val="宋体"/>
        <charset val="134"/>
      </rPr>
      <t>牌</t>
    </r>
    <r>
      <rPr>
        <sz val="10"/>
        <rFont val="宋体"/>
        <charset val="134"/>
      </rPr>
      <t>：</t>
    </r>
  </si>
  <si>
    <t xml:space="preserve">edition </t>
  </si>
  <si>
    <t>订单款号：</t>
  </si>
  <si>
    <t>EBO1PAT011</t>
  </si>
  <si>
    <t>波段：</t>
  </si>
  <si>
    <t>1B</t>
  </si>
  <si>
    <t>加工厂：</t>
  </si>
  <si>
    <t>依兰亭</t>
  </si>
  <si>
    <t>品名：</t>
  </si>
  <si>
    <t>毛织裤</t>
  </si>
  <si>
    <r>
      <rPr>
        <sz val="10"/>
        <rFont val="宋体"/>
        <charset val="134"/>
      </rPr>
      <t>要求重量</t>
    </r>
    <r>
      <rPr>
        <sz val="10"/>
        <rFont val="宋体"/>
        <charset val="134"/>
      </rPr>
      <t>：</t>
    </r>
  </si>
  <si>
    <t>510g</t>
  </si>
  <si>
    <r>
      <rPr>
        <sz val="10"/>
        <rFont val="宋体"/>
        <charset val="134"/>
      </rPr>
      <t>合同期：</t>
    </r>
  </si>
  <si>
    <r>
      <rPr>
        <sz val="10"/>
        <rFont val="宋体"/>
        <charset val="134"/>
      </rPr>
      <t>针种</t>
    </r>
    <r>
      <rPr>
        <sz val="10"/>
        <rFont val="宋体"/>
        <charset val="134"/>
      </rPr>
      <t>：</t>
    </r>
  </si>
  <si>
    <t>16G</t>
  </si>
  <si>
    <r>
      <rPr>
        <sz val="10"/>
        <rFont val="宋体"/>
        <charset val="134"/>
      </rPr>
      <t>毛料成分</t>
    </r>
    <r>
      <rPr>
        <sz val="10"/>
        <rFont val="宋体"/>
        <charset val="134"/>
      </rPr>
      <t>：</t>
    </r>
  </si>
  <si>
    <r>
      <t>1/37NM 77%</t>
    </r>
    <r>
      <rPr>
        <sz val="10"/>
        <rFont val="宋体"/>
        <charset val="134"/>
      </rPr>
      <t>粘纤</t>
    </r>
    <r>
      <rPr>
        <sz val="10"/>
        <rFont val="Arial"/>
        <family val="2"/>
        <charset val="0"/>
      </rPr>
      <t xml:space="preserve"> 23%</t>
    </r>
    <r>
      <rPr>
        <sz val="10"/>
        <rFont val="宋体"/>
        <charset val="134"/>
      </rPr>
      <t>锦纶</t>
    </r>
    <r>
      <rPr>
        <sz val="10"/>
        <rFont val="宋体"/>
        <charset val="134"/>
      </rPr>
      <t>（信诺）</t>
    </r>
  </si>
  <si>
    <r>
      <rPr>
        <sz val="10"/>
        <rFont val="宋体"/>
        <charset val="134"/>
      </rPr>
      <t>页数：</t>
    </r>
  </si>
  <si>
    <t xml:space="preserve">工艺说明：全件做16G1条毛打鸡；全件只做2片； </t>
  </si>
  <si>
    <r>
      <rPr>
        <sz val="10"/>
        <color indexed="8"/>
        <rFont val="宋体"/>
        <charset val="134"/>
      </rPr>
      <t>色号</t>
    </r>
  </si>
  <si>
    <r>
      <rPr>
        <sz val="10"/>
        <color indexed="8"/>
        <rFont val="宋体"/>
        <charset val="134"/>
      </rPr>
      <t>颜色</t>
    </r>
  </si>
  <si>
    <r>
      <rPr>
        <sz val="10"/>
        <color indexed="8"/>
        <rFont val="宋体"/>
        <charset val="134"/>
      </rPr>
      <t>收货仓名称</t>
    </r>
  </si>
  <si>
    <t>XXS</t>
  </si>
  <si>
    <t>XS</t>
  </si>
  <si>
    <t>S</t>
  </si>
  <si>
    <t>M</t>
  </si>
  <si>
    <t>L</t>
  </si>
  <si>
    <t>XL</t>
  </si>
  <si>
    <t>XXL</t>
  </si>
  <si>
    <r>
      <rPr>
        <b/>
        <sz val="10"/>
        <color indexed="8"/>
        <rFont val="宋体"/>
        <charset val="134"/>
      </rPr>
      <t>合计</t>
    </r>
  </si>
  <si>
    <r>
      <rPr>
        <b/>
        <sz val="10"/>
        <color indexed="8"/>
        <rFont val="宋体"/>
        <charset val="134"/>
      </rPr>
      <t>图示：</t>
    </r>
  </si>
  <si>
    <t>G32</t>
  </si>
  <si>
    <t>黄绿色</t>
  </si>
  <si>
    <t>总部摩购正品仓</t>
  </si>
  <si>
    <t/>
  </si>
  <si>
    <t>总部北京正品仓</t>
  </si>
  <si>
    <t>总部白云正品仓</t>
  </si>
  <si>
    <t>总部白云海外仓</t>
  </si>
  <si>
    <t>W08</t>
  </si>
  <si>
    <t>黑色</t>
  </si>
  <si>
    <t>总部上海正品仓</t>
  </si>
  <si>
    <r>
      <rPr>
        <sz val="10"/>
        <rFont val="宋体"/>
        <charset val="134"/>
      </rPr>
      <t>合计：</t>
    </r>
  </si>
  <si>
    <r>
      <t>A</t>
    </r>
    <r>
      <rPr>
        <sz val="10"/>
        <color indexed="8"/>
        <rFont val="宋体"/>
        <charset val="134"/>
      </rPr>
      <t>色</t>
    </r>
  </si>
  <si>
    <r>
      <t>B</t>
    </r>
    <r>
      <rPr>
        <sz val="10"/>
        <color indexed="8"/>
        <rFont val="宋体"/>
        <charset val="134"/>
      </rPr>
      <t>色</t>
    </r>
  </si>
  <si>
    <t>序号</t>
  </si>
  <si>
    <r>
      <rPr>
        <b/>
        <sz val="10"/>
        <rFont val="宋体"/>
        <charset val="134"/>
      </rPr>
      <t>部位</t>
    </r>
    <r>
      <rPr>
        <b/>
        <sz val="10"/>
        <rFont val="Arial"/>
        <family val="2"/>
        <charset val="0"/>
      </rPr>
      <t xml:space="preserve">         </t>
    </r>
  </si>
  <si>
    <r>
      <rPr>
        <b/>
        <sz val="10"/>
        <rFont val="宋体"/>
        <charset val="134"/>
      </rPr>
      <t>度量方法</t>
    </r>
  </si>
  <si>
    <r>
      <rPr>
        <b/>
        <sz val="10"/>
        <rFont val="宋体"/>
        <charset val="134"/>
      </rPr>
      <t>批版尺寸</t>
    </r>
    <r>
      <rPr>
        <b/>
        <sz val="10"/>
        <rFont val="Arial"/>
        <family val="2"/>
        <charset val="0"/>
      </rPr>
      <t xml:space="preserve">               (M</t>
    </r>
    <r>
      <rPr>
        <b/>
        <sz val="10"/>
        <rFont val="宋体"/>
        <charset val="134"/>
      </rPr>
      <t>码</t>
    </r>
    <r>
      <rPr>
        <b/>
        <sz val="10"/>
        <rFont val="Arial"/>
        <family val="2"/>
        <charset val="0"/>
      </rPr>
      <t>)</t>
    </r>
  </si>
  <si>
    <r>
      <rPr>
        <b/>
        <sz val="10"/>
        <rFont val="宋体"/>
        <charset val="134"/>
      </rPr>
      <t>大货要求尺寸（单位：</t>
    </r>
    <r>
      <rPr>
        <b/>
        <sz val="10"/>
        <rFont val="Arial"/>
        <family val="2"/>
        <charset val="0"/>
      </rPr>
      <t>CM</t>
    </r>
    <r>
      <rPr>
        <b/>
        <sz val="10"/>
        <rFont val="宋体"/>
        <charset val="134"/>
      </rPr>
      <t>）</t>
    </r>
  </si>
  <si>
    <r>
      <rPr>
        <sz val="10"/>
        <rFont val="宋体"/>
        <charset val="134"/>
      </rPr>
      <t>公差</t>
    </r>
  </si>
  <si>
    <t>A</t>
  </si>
  <si>
    <t xml:space="preserve">裤长 </t>
  </si>
  <si>
    <t>腰头顶度</t>
  </si>
  <si>
    <t>裤长（腰头顶度）</t>
  </si>
  <si>
    <t>B</t>
  </si>
  <si>
    <t xml:space="preserve">大腿阔 </t>
  </si>
  <si>
    <t>浪下2CM度</t>
  </si>
  <si>
    <t>大腿阔（浪下2CM度）</t>
  </si>
  <si>
    <t>C</t>
  </si>
  <si>
    <t>裤前襟长</t>
  </si>
  <si>
    <t>D</t>
  </si>
  <si>
    <t>裤前门襟宽</t>
  </si>
  <si>
    <t>E</t>
  </si>
  <si>
    <t xml:space="preserve">裤脚阔 </t>
  </si>
  <si>
    <t>底度</t>
  </si>
  <si>
    <t>裤脚阔（底度）</t>
  </si>
  <si>
    <t>F</t>
  </si>
  <si>
    <t xml:space="preserve">腰阔 </t>
  </si>
  <si>
    <t>顶度</t>
  </si>
  <si>
    <t>腰阔（顶度）</t>
  </si>
  <si>
    <t>G</t>
  </si>
  <si>
    <t xml:space="preserve">腰头高 </t>
  </si>
  <si>
    <t>1*1双</t>
  </si>
  <si>
    <t>4.5</t>
  </si>
  <si>
    <t>腰头高（1*1双）</t>
  </si>
  <si>
    <t>H</t>
  </si>
  <si>
    <t xml:space="preserve">前浪长 </t>
  </si>
  <si>
    <t>不连腰头</t>
  </si>
  <si>
    <t>24</t>
  </si>
  <si>
    <t>前浪长（不连腰头）</t>
  </si>
  <si>
    <t>I</t>
  </si>
  <si>
    <t xml:space="preserve">后浪长 </t>
  </si>
  <si>
    <t>后浪长（不连腰头）</t>
  </si>
  <si>
    <t>J</t>
  </si>
  <si>
    <t xml:space="preserve">坐围 </t>
  </si>
  <si>
    <t>前浪缝线上5CM度半围</t>
  </si>
  <si>
    <r>
      <t>坐围</t>
    </r>
    <r>
      <rPr>
        <sz val="11"/>
        <rFont val="宋体"/>
        <charset val="134"/>
      </rPr>
      <t>（前浪缝线上5CM度半围）</t>
    </r>
  </si>
  <si>
    <t>K</t>
  </si>
  <si>
    <t>后口袋阔</t>
  </si>
  <si>
    <t>后口袋高</t>
  </si>
  <si>
    <r>
      <t>口袋位置1</t>
    </r>
    <r>
      <rPr>
        <sz val="10"/>
        <rFont val="宋体"/>
        <charset val="134"/>
        <scheme val="minor"/>
      </rPr>
      <t xml:space="preserve"> </t>
    </r>
  </si>
  <si>
    <t>腰缝线至袋顶</t>
  </si>
  <si>
    <r>
      <t>口袋位置1</t>
    </r>
    <r>
      <rPr>
        <sz val="12"/>
        <color indexed="8"/>
        <rFont val="宋体"/>
        <charset val="134"/>
      </rPr>
      <t>（腰缝线至袋顶）</t>
    </r>
  </si>
  <si>
    <t>N</t>
  </si>
  <si>
    <r>
      <t>口袋位置2</t>
    </r>
    <r>
      <rPr>
        <sz val="10"/>
        <rFont val="宋体"/>
        <charset val="134"/>
        <scheme val="minor"/>
      </rPr>
      <t xml:space="preserve"> </t>
    </r>
  </si>
  <si>
    <t>侧骨至袋边</t>
  </si>
  <si>
    <r>
      <t>口袋位置2</t>
    </r>
    <r>
      <rPr>
        <sz val="12"/>
        <rFont val="宋体"/>
        <charset val="134"/>
      </rPr>
      <t>（侧骨至袋边）</t>
    </r>
  </si>
  <si>
    <t>O</t>
  </si>
  <si>
    <t>前袋口宽</t>
  </si>
  <si>
    <t>P</t>
  </si>
  <si>
    <t>前袋脚高</t>
  </si>
  <si>
    <t>Q</t>
  </si>
  <si>
    <t>口袋元筒宽</t>
  </si>
  <si>
    <t>R</t>
  </si>
  <si>
    <t>腰贴元筒带仔</t>
  </si>
  <si>
    <t>元筒带间距</t>
  </si>
  <si>
    <t>T</t>
  </si>
  <si>
    <t>元筒带仔露出长</t>
  </si>
  <si>
    <t>U</t>
  </si>
  <si>
    <t>浪底走前</t>
  </si>
  <si>
    <r>
      <rPr>
        <b/>
        <sz val="10"/>
        <rFont val="宋体"/>
        <charset val="134"/>
      </rPr>
      <t>审版评语：（黑色）  批版重量：</t>
    </r>
    <r>
      <rPr>
        <b/>
        <sz val="10"/>
        <rFont val="宋体"/>
        <charset val="134"/>
      </rPr>
      <t xml:space="preserve">g                     </t>
    </r>
  </si>
  <si>
    <r>
      <t>1</t>
    </r>
    <r>
      <rPr>
        <sz val="10"/>
        <rFont val="宋体"/>
        <charset val="134"/>
      </rPr>
      <t>、批版版型</t>
    </r>
    <r>
      <rPr>
        <sz val="10"/>
        <rFont val="Arial"/>
        <family val="2"/>
        <charset val="0"/>
      </rPr>
      <t>OK</t>
    </r>
    <r>
      <rPr>
        <sz val="10"/>
        <rFont val="宋体"/>
        <charset val="134"/>
      </rPr>
      <t>，手感</t>
    </r>
    <r>
      <rPr>
        <sz val="10"/>
        <rFont val="Arial"/>
        <family val="2"/>
        <charset val="0"/>
      </rPr>
      <t>OK</t>
    </r>
    <r>
      <rPr>
        <sz val="10"/>
        <rFont val="宋体"/>
        <charset val="134"/>
      </rPr>
      <t>。</t>
    </r>
  </si>
  <si>
    <r>
      <t>2</t>
    </r>
    <r>
      <rPr>
        <sz val="10"/>
        <rFont val="宋体"/>
        <charset val="134"/>
      </rPr>
      <t>、批版部分尺寸有偏差，大货请跟要求尺寸做准确。</t>
    </r>
    <r>
      <rPr>
        <sz val="10"/>
        <rFont val="Arial"/>
        <family val="2"/>
        <charset val="0"/>
      </rPr>
      <t xml:space="preserve"> </t>
    </r>
  </si>
  <si>
    <r>
      <rPr>
        <b/>
        <sz val="10"/>
        <color indexed="8"/>
        <rFont val="宋体"/>
        <charset val="134"/>
      </rPr>
      <t>备注：</t>
    </r>
  </si>
  <si>
    <r>
      <t>1.</t>
    </r>
    <r>
      <rPr>
        <b/>
        <sz val="10"/>
        <color indexed="8"/>
        <rFont val="宋体"/>
        <charset val="134"/>
      </rPr>
      <t>所有缝线留意要配色及要有弹性；衫脚底留意不可起波浪。</t>
    </r>
  </si>
  <si>
    <r>
      <t>2.</t>
    </r>
    <r>
      <rPr>
        <b/>
        <sz val="10"/>
        <color indexed="8"/>
        <rFont val="宋体"/>
        <charset val="134"/>
      </rPr>
      <t>大货留意衫身坑条要顺直</t>
    </r>
    <r>
      <rPr>
        <b/>
        <sz val="10"/>
        <color indexed="8"/>
        <rFont val="Arial"/>
        <family val="2"/>
        <charset val="0"/>
      </rPr>
      <t>,</t>
    </r>
    <r>
      <rPr>
        <b/>
        <sz val="10"/>
        <color indexed="8"/>
        <rFont val="宋体"/>
        <charset val="134"/>
      </rPr>
      <t>不可有污渍、花毛等现象，不可压烫起镜。</t>
    </r>
  </si>
  <si>
    <r>
      <t>3.</t>
    </r>
    <r>
      <rPr>
        <b/>
        <sz val="10"/>
        <color indexed="8"/>
        <rFont val="宋体"/>
        <charset val="134"/>
      </rPr>
      <t>大货留意两侧缝骨要顺直</t>
    </r>
    <r>
      <rPr>
        <b/>
        <sz val="10"/>
        <color indexed="8"/>
        <rFont val="Arial"/>
        <family val="2"/>
        <charset val="0"/>
      </rPr>
      <t>,</t>
    </r>
    <r>
      <rPr>
        <b/>
        <sz val="10"/>
        <color indexed="8"/>
        <rFont val="宋体"/>
        <charset val="134"/>
      </rPr>
      <t>不可起蛇，侧骨走后左右不对称、纹路拉开缩埋等现象。</t>
    </r>
  </si>
  <si>
    <r>
      <t>4.</t>
    </r>
    <r>
      <rPr>
        <b/>
        <sz val="10"/>
        <color indexed="8"/>
        <rFont val="宋体"/>
        <charset val="134"/>
      </rPr>
      <t>大货留意前领要缩均衡</t>
    </r>
    <r>
      <rPr>
        <b/>
        <sz val="10"/>
        <color indexed="8"/>
        <rFont val="Arial"/>
        <family val="2"/>
        <charset val="0"/>
      </rPr>
      <t>,</t>
    </r>
    <r>
      <rPr>
        <b/>
        <sz val="10"/>
        <color indexed="8"/>
        <rFont val="宋体"/>
        <charset val="134"/>
      </rPr>
      <t>领内四平贴不可有反折、谷起等现象。</t>
    </r>
  </si>
  <si>
    <r>
      <t>5.</t>
    </r>
    <r>
      <rPr>
        <b/>
        <sz val="10"/>
        <color indexed="8"/>
        <rFont val="宋体"/>
        <charset val="134"/>
      </rPr>
      <t>要求照制单尺寸做货。</t>
    </r>
  </si>
  <si>
    <r>
      <rPr>
        <b/>
        <sz val="10"/>
        <rFont val="宋体"/>
        <charset val="134"/>
      </rPr>
      <t>设计师：</t>
    </r>
  </si>
  <si>
    <r>
      <rPr>
        <b/>
        <sz val="10"/>
        <rFont val="宋体"/>
        <charset val="134"/>
      </rPr>
      <t>审版师傅：</t>
    </r>
  </si>
  <si>
    <r>
      <rPr>
        <b/>
        <sz val="10"/>
        <rFont val="宋体"/>
        <charset val="134"/>
      </rPr>
      <t>制单人：</t>
    </r>
  </si>
  <si>
    <t>黎燕婷</t>
  </si>
  <si>
    <t>刘气清</t>
  </si>
  <si>
    <r>
      <rPr>
        <b/>
        <sz val="10"/>
        <rFont val="宋体"/>
        <charset val="134"/>
      </rPr>
      <t>制单日期：</t>
    </r>
  </si>
  <si>
    <t>广州爱帛服饰有限公司工艺制单</t>
  </si>
  <si>
    <t>订单款号：EBO1SKT016</t>
  </si>
  <si>
    <t>包装图:                              因应款式实际去调整包装</t>
  </si>
  <si>
    <r>
      <t>吊牌图：E</t>
    </r>
    <r>
      <rPr>
        <b/>
        <sz val="10"/>
        <rFont val="宋体"/>
        <charset val="134"/>
      </rPr>
      <t>D</t>
    </r>
    <r>
      <rPr>
        <b/>
        <sz val="10"/>
        <rFont val="宋体"/>
        <charset val="134"/>
      </rPr>
      <t>普通吊牌（正面)</t>
    </r>
  </si>
  <si>
    <r>
      <t xml:space="preserve">下装洗水唛图示：                           </t>
    </r>
    <r>
      <rPr>
        <b/>
        <sz val="11"/>
        <rFont val="宋体"/>
        <charset val="134"/>
      </rPr>
      <t xml:space="preserve">                                             </t>
    </r>
    <r>
      <rPr>
        <b/>
        <sz val="11"/>
        <rFont val="宋体"/>
        <charset val="134"/>
      </rPr>
      <t xml:space="preserve">                                          </t>
    </r>
  </si>
  <si>
    <r>
      <t>吊牌图：E</t>
    </r>
    <r>
      <rPr>
        <b/>
        <sz val="10"/>
        <rFont val="宋体"/>
        <charset val="134"/>
      </rPr>
      <t>D</t>
    </r>
    <r>
      <rPr>
        <b/>
        <sz val="10"/>
        <rFont val="宋体"/>
        <charset val="134"/>
      </rPr>
      <t>普通吊牌（反面)</t>
    </r>
  </si>
  <si>
    <r>
      <t>主唛钉在后腰头缝线主唛两上端 手工两边订线，</t>
    </r>
    <r>
      <rPr>
        <b/>
        <sz val="10"/>
        <rFont val="宋体"/>
        <charset val="134"/>
      </rPr>
      <t xml:space="preserve">                                                                                  </t>
    </r>
    <r>
      <rPr>
        <b/>
        <sz val="10"/>
        <rFont val="宋体"/>
        <charset val="134"/>
      </rPr>
      <t xml:space="preserve">    按图示</t>
    </r>
  </si>
  <si>
    <t>辅料名称</t>
  </si>
  <si>
    <t>辅料编号</t>
  </si>
  <si>
    <t>颜色</t>
  </si>
  <si>
    <t>用料部位</t>
  </si>
  <si>
    <t>用量</t>
  </si>
  <si>
    <t>单位</t>
  </si>
  <si>
    <t>备注</t>
  </si>
  <si>
    <t>ED主织唛</t>
  </si>
  <si>
    <t>HED02003C10A00                  指定工厂采购</t>
  </si>
  <si>
    <t>白底黑字</t>
  </si>
  <si>
    <t>钉在后腰头缝线主唛两上端 手工两边订线</t>
  </si>
  <si>
    <t>个</t>
  </si>
  <si>
    <t>双面印刷洗水唛</t>
  </si>
  <si>
    <t>FGV50031C11A00                          指定工厂采购</t>
  </si>
  <si>
    <t>不用折止口车在右内侧骨腰顶口下10CM处，往后幅倒，logo字样在面（穿起计）有其它增加洗水唛叠车在后面</t>
  </si>
  <si>
    <t>价钱贴纸</t>
  </si>
  <si>
    <t>FGV92018C10A00                  指定工厂采购</t>
  </si>
  <si>
    <t>贴在主吊牌背面空白中间处</t>
  </si>
  <si>
    <t>张</t>
  </si>
  <si>
    <t>下装尺码唛</t>
  </si>
  <si>
    <t>FEV50011C10A00                  指定工厂采购</t>
  </si>
  <si>
    <t>内折止口叠车在洗水唛上居中位置</t>
  </si>
  <si>
    <t>ED黑色棉绳</t>
  </si>
  <si>
    <t>HED03002W08A00                       指定工厂采购</t>
  </si>
  <si>
    <t>黑色棉绳打双穿过所有吊牌/备扣袋 后穿在挂耳后离绳尾大约2cm处打结头</t>
  </si>
  <si>
    <t>条</t>
  </si>
  <si>
    <t>挂绳</t>
  </si>
  <si>
    <t>工厂提供</t>
  </si>
  <si>
    <t>配色</t>
  </si>
  <si>
    <r>
      <t>穿起右边挂绳车在腰贴缝线位，穿起左边挂绳车在开孔后幅圆筒边腰贴缝线位，双折完成为10cm 一边计</t>
    </r>
    <r>
      <rPr>
        <b/>
        <sz val="10"/>
        <rFont val="宋体"/>
        <charset val="134"/>
      </rPr>
      <t>(挂衣架用)</t>
    </r>
  </si>
  <si>
    <t>CM</t>
  </si>
  <si>
    <t>ED主吊牌</t>
  </si>
  <si>
    <t>HED04066C10A00                  指定工厂采购</t>
  </si>
  <si>
    <t xml:space="preserve"> 吊牌挂在腰头挂绳上(穿起计左)</t>
  </si>
  <si>
    <t xml:space="preserve"> ED二维码吊牌</t>
  </si>
  <si>
    <t>HED04067C10A00                     指定工厂采购</t>
  </si>
  <si>
    <t>挂在主吊牌后面</t>
  </si>
  <si>
    <t>ED备扣袋</t>
  </si>
  <si>
    <t>HED05001C10A00                                 指定工厂采购</t>
  </si>
  <si>
    <t>将对应衣服颜色直径约4.5CM绕8圈货毛装在备扣袋内，跟挂牌挂在一起</t>
  </si>
  <si>
    <t>ED衣服透明粘骨袋</t>
  </si>
  <si>
    <t>HED07001D07Z05                                指定工厂采购</t>
  </si>
  <si>
    <t>透明白色</t>
  </si>
  <si>
    <t>分码单件包装</t>
  </si>
  <si>
    <t>拷贝纸</t>
  </si>
  <si>
    <t>白色</t>
  </si>
  <si>
    <t>包装衣服用</t>
  </si>
  <si>
    <t>干燥剂</t>
  </si>
  <si>
    <t>放包装袋内</t>
  </si>
  <si>
    <t>橡筋类扁橡筋：001-涤纶材质常规扁橡筋：35mm</t>
  </si>
  <si>
    <t>FRE18001W08B74                  指定工厂采购</t>
  </si>
  <si>
    <t>用于裙腰头</t>
  </si>
  <si>
    <t>米</t>
  </si>
  <si>
    <t>尾部工艺：</t>
  </si>
  <si>
    <t>手工</t>
  </si>
  <si>
    <t>1、线头内外要清理干净，开叉位加牢固大货尺寸要与制单尺寸相符。</t>
  </si>
  <si>
    <t>2、所有真实钮门可以打开钉钮一定要绕钮脚，装饰钮.蘑菇钮不用绕钮脚。</t>
  </si>
  <si>
    <t>3、四平胸贴,车拉链托底贴,挑收口要直及弹性。</t>
  </si>
  <si>
    <t>大烫</t>
  </si>
  <si>
    <t>1、整烫衫型,领型要圆顺自然美观，不可有起死痕、起镜、变色等不良现象。</t>
  </si>
  <si>
    <t>2、袖尾转弯位.袖中.两侧领角.身侧骨要回气要平顺,不要起角不良现象。</t>
  </si>
  <si>
    <t>包装</t>
  </si>
  <si>
    <t>1、衣服要处理干净，不能有油污；不能有死活线头。</t>
  </si>
  <si>
    <t>2、内加拷贝纸，折叠工整；单件入一袋，袋四边不可有空位，有价钱条码一面反在面方便仓库扫描。</t>
  </si>
  <si>
    <t>3、纸箱：质量及规格、纸箱外包装要求、纸箱内包装要求统一按照我司发文的要求。</t>
  </si>
  <si>
    <t>4、纸箱标签要求：包装箱上下都要垫纸板、用不干胶贴纸张贴，尺寸按照我司发文的要求。</t>
  </si>
  <si>
    <t>5、仓号：WB01总部上海正品仓，WC01总部天津正品仓，WG01总部白云正品仓，WH15总部白云海外仓，WA01总部摩购正品仓</t>
  </si>
  <si>
    <t xml:space="preserve">   备注：1.如有织带款，请先浸泡缩水，后车上衫身。</t>
  </si>
  <si>
    <t xml:space="preserve">   备注：2.如有隔离包装的款，要求附上包装明细图（可增加一页）</t>
  </si>
  <si>
    <t>设计师：</t>
  </si>
  <si>
    <t xml:space="preserve">工艺师：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</si>
</sst>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F800]dddd\,\ mmmm\ dd\,\ yyyy"/>
    <numFmt numFmtId="177" formatCode="yyyy&quot;年&quot;m&quot;月&quot;d&quot;日&quot;;@"/>
  </numFmts>
  <fonts count="55">
    <font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family val="2"/>
      <charset val="0"/>
    </font>
    <font>
      <b/>
      <sz val="10"/>
      <name val="Arial"/>
      <family val="2"/>
      <charset val="0"/>
    </font>
    <font>
      <b/>
      <sz val="20"/>
      <name val="Arial"/>
      <family val="2"/>
      <charset val="0"/>
    </font>
    <font>
      <b/>
      <sz val="10"/>
      <color indexed="12"/>
      <name val="Arial"/>
      <family val="2"/>
      <charset val="0"/>
    </font>
    <font>
      <b/>
      <sz val="10"/>
      <color rgb="FFFF0000"/>
      <name val="Arial"/>
      <family val="2"/>
      <charset val="0"/>
    </font>
    <font>
      <sz val="10"/>
      <color rgb="FF000000"/>
      <name val="Arial"/>
      <family val="2"/>
      <charset val="0"/>
    </font>
    <font>
      <sz val="10"/>
      <color rgb="FF000000"/>
      <name val="宋体"/>
      <charset val="134"/>
    </font>
    <font>
      <sz val="10"/>
      <color indexed="8"/>
      <name val="ARIAL"/>
      <family val="2"/>
      <charset val="0"/>
    </font>
    <font>
      <b/>
      <sz val="10"/>
      <color rgb="FF000000"/>
      <name val="Arial"/>
      <family val="2"/>
      <charset val="0"/>
    </font>
    <font>
      <sz val="10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9"/>
      <name val="Arial"/>
      <family val="2"/>
      <charset val="0"/>
    </font>
    <font>
      <b/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8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i/>
      <sz val="11"/>
      <color rgb="FF7F7F7F"/>
      <name val="宋体"/>
      <charset val="134"/>
      <scheme val="minor"/>
    </font>
    <font>
      <u/>
      <sz val="12"/>
      <color indexed="36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Arial"/>
      <family val="2"/>
      <charset val="0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 applyNumberFormat="0" applyFill="0" applyBorder="0" applyAlignment="0" applyProtection="0"/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7" borderId="7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0" fillId="28" borderId="76" applyNumberFormat="0" applyFon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72" applyNumberFormat="0" applyFill="0" applyAlignment="0" applyProtection="0">
      <alignment vertical="center"/>
    </xf>
    <xf numFmtId="0" fontId="43" fillId="0" borderId="75" applyNumberFormat="0" applyFill="0" applyAlignment="0" applyProtection="0">
      <alignment vertical="center"/>
    </xf>
    <xf numFmtId="0" fontId="0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38" fillId="0" borderId="7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5" fillId="31" borderId="77" applyNumberFormat="0" applyAlignment="0" applyProtection="0">
      <alignment vertical="center"/>
    </xf>
    <xf numFmtId="0" fontId="44" fillId="31" borderId="70" applyNumberFormat="0" applyAlignment="0" applyProtection="0">
      <alignment vertical="center"/>
    </xf>
    <xf numFmtId="0" fontId="39" fillId="22" borderId="74" applyNumberFormat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35" fillId="0" borderId="71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9" fillId="2" borderId="0">
      <alignment horizontal="center" vertical="center"/>
    </xf>
    <xf numFmtId="0" fontId="0" fillId="0" borderId="0"/>
    <xf numFmtId="0" fontId="29" fillId="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4" fillId="9" borderId="0">
      <alignment horizontal="center"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1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 applyNumberFormat="0" applyFill="0" applyBorder="0" applyAlignment="0" applyProtection="0"/>
    <xf numFmtId="0" fontId="26" fillId="0" borderId="0" applyNumberFormat="0" applyFont="0" applyBorder="0" applyProtection="0"/>
    <xf numFmtId="0" fontId="26" fillId="0" borderId="0" applyNumberFormat="0" applyFont="0" applyBorder="0" applyProtection="0">
      <alignment vertical="center"/>
    </xf>
    <xf numFmtId="0" fontId="0" fillId="0" borderId="0">
      <alignment vertical="center"/>
    </xf>
  </cellStyleXfs>
  <cellXfs count="24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top" wrapText="1"/>
    </xf>
    <xf numFmtId="44" fontId="5" fillId="0" borderId="2" xfId="5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44" fontId="5" fillId="0" borderId="0" xfId="5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65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8" fillId="0" borderId="2" xfId="65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vertical="top"/>
    </xf>
    <xf numFmtId="0" fontId="9" fillId="0" borderId="0" xfId="0" applyNumberFormat="1" applyFont="1" applyFill="1" applyBorder="1" applyAlignment="1">
      <alignment vertical="top" shrinkToFit="1"/>
    </xf>
    <xf numFmtId="0" fontId="0" fillId="0" borderId="2" xfId="0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Alignment="1">
      <alignment vertical="center"/>
    </xf>
    <xf numFmtId="0" fontId="12" fillId="0" borderId="0" xfId="0" applyNumberFormat="1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left" vertical="center"/>
    </xf>
    <xf numFmtId="0" fontId="15" fillId="0" borderId="7" xfId="11" applyNumberFormat="1" applyFont="1" applyFill="1" applyBorder="1" applyAlignment="1" applyProtection="1">
      <alignment horizontal="left" vertical="center"/>
    </xf>
    <xf numFmtId="0" fontId="13" fillId="0" borderId="8" xfId="0" applyNumberFormat="1" applyFont="1" applyFill="1" applyBorder="1" applyAlignment="1">
      <alignment horizontal="left" vertical="center"/>
    </xf>
    <xf numFmtId="0" fontId="11" fillId="0" borderId="9" xfId="0" applyNumberFormat="1" applyFont="1" applyFill="1" applyBorder="1" applyAlignment="1">
      <alignment horizontal="left" vertical="center"/>
    </xf>
    <xf numFmtId="0" fontId="12" fillId="0" borderId="9" xfId="0" applyNumberFormat="1" applyFont="1" applyFill="1" applyBorder="1" applyAlignment="1">
      <alignment horizontal="left" vertical="center"/>
    </xf>
    <xf numFmtId="0" fontId="16" fillId="0" borderId="9" xfId="0" applyNumberFormat="1" applyFont="1" applyFill="1" applyBorder="1" applyAlignment="1">
      <alignment horizontal="left" vertical="center"/>
    </xf>
    <xf numFmtId="0" fontId="11" fillId="0" borderId="7" xfId="0" applyNumberFormat="1" applyFont="1" applyFill="1" applyBorder="1" applyAlignment="1">
      <alignment horizontal="left" vertical="center"/>
    </xf>
    <xf numFmtId="0" fontId="11" fillId="0" borderId="10" xfId="0" applyNumberFormat="1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>
      <alignment horizontal="left" vertical="center"/>
    </xf>
    <xf numFmtId="0" fontId="12" fillId="0" borderId="4" xfId="0" applyNumberFormat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  <xf numFmtId="0" fontId="12" fillId="0" borderId="3" xfId="0" applyNumberFormat="1" applyFont="1" applyFill="1" applyBorder="1" applyAlignment="1">
      <alignment horizontal="left" vertical="center"/>
    </xf>
    <xf numFmtId="0" fontId="12" fillId="0" borderId="5" xfId="5" applyNumberFormat="1" applyFont="1" applyFill="1" applyBorder="1" applyAlignment="1">
      <alignment horizontal="left" vertical="center"/>
    </xf>
    <xf numFmtId="0" fontId="11" fillId="0" borderId="11" xfId="0" applyNumberFormat="1" applyFont="1" applyFill="1" applyBorder="1" applyAlignment="1">
      <alignment horizontal="left" vertical="center" wrapText="1"/>
    </xf>
    <xf numFmtId="0" fontId="12" fillId="0" borderId="12" xfId="0" applyNumberFormat="1" applyFont="1" applyFill="1" applyBorder="1" applyAlignment="1">
      <alignment horizontal="left" vertical="center" wrapText="1"/>
    </xf>
    <xf numFmtId="0" fontId="17" fillId="0" borderId="13" xfId="66" applyNumberFormat="1" applyFont="1" applyFill="1" applyBorder="1" applyAlignment="1">
      <alignment horizontal="center" vertical="center"/>
    </xf>
    <xf numFmtId="0" fontId="17" fillId="0" borderId="14" xfId="66" applyNumberFormat="1" applyFont="1" applyFill="1" applyBorder="1" applyAlignment="1">
      <alignment horizontal="center" vertical="center"/>
    </xf>
    <xf numFmtId="0" fontId="17" fillId="0" borderId="15" xfId="66" applyNumberFormat="1" applyFont="1" applyFill="1" applyBorder="1" applyAlignment="1">
      <alignment horizontal="center" vertical="center"/>
    </xf>
    <xf numFmtId="0" fontId="17" fillId="0" borderId="2" xfId="66" applyNumberFormat="1" applyFont="1" applyFill="1" applyBorder="1" applyAlignment="1">
      <alignment horizontal="center" shrinkToFit="1"/>
    </xf>
    <xf numFmtId="0" fontId="17" fillId="0" borderId="2" xfId="66" applyNumberFormat="1" applyFont="1" applyFill="1" applyBorder="1" applyAlignment="1">
      <alignment horizontal="center" vertical="center"/>
    </xf>
    <xf numFmtId="0" fontId="18" fillId="0" borderId="2" xfId="66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shrinkToFit="1"/>
    </xf>
    <xf numFmtId="0" fontId="17" fillId="0" borderId="2" xfId="0" applyNumberFormat="1" applyFont="1" applyFill="1" applyBorder="1" applyAlignment="1">
      <alignment horizontal="center"/>
    </xf>
    <xf numFmtId="0" fontId="19" fillId="0" borderId="2" xfId="66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0" fontId="17" fillId="0" borderId="16" xfId="0" applyNumberFormat="1" applyFont="1" applyFill="1" applyBorder="1" applyAlignment="1">
      <alignment horizontal="center"/>
    </xf>
    <xf numFmtId="0" fontId="17" fillId="0" borderId="17" xfId="0" applyNumberFormat="1" applyFont="1" applyFill="1" applyBorder="1" applyAlignment="1">
      <alignment horizontal="center"/>
    </xf>
    <xf numFmtId="0" fontId="17" fillId="0" borderId="17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vertical="top"/>
    </xf>
    <xf numFmtId="0" fontId="12" fillId="0" borderId="2" xfId="0" applyNumberFormat="1" applyFont="1" applyFill="1" applyBorder="1" applyAlignment="1">
      <alignment vertical="top"/>
    </xf>
    <xf numFmtId="0" fontId="12" fillId="0" borderId="2" xfId="5" applyNumberFormat="1" applyFont="1" applyFill="1" applyBorder="1" applyAlignment="1">
      <alignment vertical="top"/>
    </xf>
    <xf numFmtId="0" fontId="12" fillId="0" borderId="2" xfId="0" applyNumberFormat="1" applyFont="1" applyFill="1" applyBorder="1" applyAlignment="1">
      <alignment horizontal="center" vertical="center"/>
    </xf>
    <xf numFmtId="0" fontId="17" fillId="0" borderId="18" xfId="66" applyNumberFormat="1" applyFont="1" applyFill="1" applyBorder="1" applyAlignment="1">
      <alignment horizontal="center"/>
    </xf>
    <xf numFmtId="0" fontId="17" fillId="0" borderId="19" xfId="66" applyNumberFormat="1" applyFont="1" applyFill="1" applyBorder="1" applyAlignment="1">
      <alignment horizontal="center"/>
    </xf>
    <xf numFmtId="0" fontId="17" fillId="0" borderId="20" xfId="66" applyNumberFormat="1" applyFont="1" applyFill="1" applyBorder="1" applyAlignment="1">
      <alignment horizontal="center" vertical="center"/>
    </xf>
    <xf numFmtId="0" fontId="17" fillId="0" borderId="4" xfId="66" applyNumberFormat="1" applyFont="1" applyFill="1" applyBorder="1" applyAlignment="1">
      <alignment horizontal="center" vertical="center"/>
    </xf>
    <xf numFmtId="0" fontId="17" fillId="0" borderId="2" xfId="66" applyNumberFormat="1" applyFont="1" applyFill="1" applyBorder="1" applyAlignment="1">
      <alignment vertical="center"/>
    </xf>
    <xf numFmtId="0" fontId="12" fillId="0" borderId="10" xfId="0" applyNumberFormat="1" applyFont="1" applyFill="1" applyBorder="1" applyAlignment="1">
      <alignment vertical="center"/>
    </xf>
    <xf numFmtId="0" fontId="12" fillId="0" borderId="4" xfId="0" applyNumberFormat="1" applyFont="1" applyFill="1" applyBorder="1" applyAlignment="1">
      <alignment horizontal="center" vertical="top"/>
    </xf>
    <xf numFmtId="0" fontId="12" fillId="0" borderId="2" xfId="0" applyNumberFormat="1" applyFont="1" applyFill="1" applyBorder="1" applyAlignment="1">
      <alignment horizontal="center" vertical="top"/>
    </xf>
    <xf numFmtId="0" fontId="12" fillId="0" borderId="3" xfId="0" applyNumberFormat="1" applyFont="1" applyFill="1" applyBorder="1" applyAlignment="1">
      <alignment horizontal="center" vertical="top"/>
    </xf>
    <xf numFmtId="0" fontId="12" fillId="0" borderId="21" xfId="0" applyNumberFormat="1" applyFont="1" applyFill="1" applyBorder="1" applyAlignment="1">
      <alignment vertical="center"/>
    </xf>
    <xf numFmtId="0" fontId="13" fillId="0" borderId="22" xfId="0" applyNumberFormat="1" applyFont="1" applyFill="1" applyBorder="1" applyAlignment="1">
      <alignment horizontal="center" vertical="top"/>
    </xf>
    <xf numFmtId="0" fontId="13" fillId="0" borderId="23" xfId="0" applyNumberFormat="1" applyFont="1" applyFill="1" applyBorder="1" applyAlignment="1">
      <alignment horizontal="center" vertical="top"/>
    </xf>
    <xf numFmtId="0" fontId="13" fillId="0" borderId="24" xfId="0" applyNumberFormat="1" applyFont="1" applyFill="1" applyBorder="1" applyAlignment="1">
      <alignment horizontal="center" vertical="top"/>
    </xf>
    <xf numFmtId="0" fontId="13" fillId="0" borderId="23" xfId="5" applyNumberFormat="1" applyFont="1" applyFill="1" applyBorder="1" applyAlignment="1">
      <alignment vertical="top"/>
    </xf>
    <xf numFmtId="0" fontId="13" fillId="0" borderId="23" xfId="0" applyNumberFormat="1" applyFont="1" applyFill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 wrapText="1"/>
    </xf>
    <xf numFmtId="0" fontId="13" fillId="0" borderId="26" xfId="0" applyNumberFormat="1" applyFont="1" applyFill="1" applyBorder="1" applyAlignment="1">
      <alignment horizontal="left" vertical="center"/>
    </xf>
    <xf numFmtId="0" fontId="13" fillId="0" borderId="27" xfId="0" applyNumberFormat="1" applyFont="1" applyFill="1" applyBorder="1" applyAlignment="1">
      <alignment horizontal="center" vertical="center"/>
    </xf>
    <xf numFmtId="0" fontId="13" fillId="0" borderId="28" xfId="0" applyNumberFormat="1" applyFont="1" applyFill="1" applyBorder="1" applyAlignment="1">
      <alignment horizontal="center" vertical="center"/>
    </xf>
    <xf numFmtId="0" fontId="13" fillId="0" borderId="28" xfId="0" applyNumberFormat="1" applyFont="1" applyFill="1" applyBorder="1" applyAlignment="1">
      <alignment horizontal="center" vertical="center" wrapText="1"/>
    </xf>
    <xf numFmtId="0" fontId="13" fillId="0" borderId="29" xfId="0" applyNumberFormat="1" applyFont="1" applyFill="1" applyBorder="1" applyAlignment="1">
      <alignment horizontal="center" vertical="center"/>
    </xf>
    <xf numFmtId="0" fontId="13" fillId="0" borderId="30" xfId="0" applyNumberFormat="1" applyFont="1" applyFill="1" applyBorder="1" applyAlignment="1">
      <alignment horizontal="center" vertical="center"/>
    </xf>
    <xf numFmtId="0" fontId="13" fillId="0" borderId="31" xfId="0" applyNumberFormat="1" applyFont="1" applyFill="1" applyBorder="1" applyAlignment="1">
      <alignment horizontal="center" vertical="center" wrapText="1"/>
    </xf>
    <xf numFmtId="0" fontId="13" fillId="0" borderId="32" xfId="0" applyNumberFormat="1" applyFont="1" applyFill="1" applyBorder="1" applyAlignment="1">
      <alignment horizontal="left" vertical="center"/>
    </xf>
    <xf numFmtId="0" fontId="13" fillId="0" borderId="33" xfId="0" applyNumberFormat="1" applyFont="1" applyFill="1" applyBorder="1" applyAlignment="1">
      <alignment horizontal="center" vertical="center"/>
    </xf>
    <xf numFmtId="0" fontId="13" fillId="0" borderId="34" xfId="0" applyNumberFormat="1" applyFont="1" applyFill="1" applyBorder="1" applyAlignment="1">
      <alignment horizontal="center" vertical="center"/>
    </xf>
    <xf numFmtId="0" fontId="13" fillId="0" borderId="34" xfId="0" applyNumberFormat="1" applyFont="1" applyFill="1" applyBorder="1" applyAlignment="1">
      <alignment horizontal="center" vertical="center" wrapText="1"/>
    </xf>
    <xf numFmtId="0" fontId="20" fillId="0" borderId="2" xfId="66" applyNumberFormat="1" applyFont="1" applyFill="1" applyBorder="1" applyAlignment="1">
      <alignment horizontal="center" shrinkToFit="1"/>
    </xf>
    <xf numFmtId="0" fontId="12" fillId="0" borderId="35" xfId="66" applyNumberFormat="1" applyFont="1" applyFill="1" applyBorder="1" applyAlignment="1">
      <alignment horizontal="center" vertical="center" shrinkToFit="1"/>
    </xf>
    <xf numFmtId="0" fontId="21" fillId="0" borderId="2" xfId="67" applyNumberFormat="1" applyFont="1" applyFill="1" applyBorder="1" applyAlignment="1">
      <alignment vertical="center"/>
    </xf>
    <xf numFmtId="0" fontId="21" fillId="0" borderId="3" xfId="23" applyNumberFormat="1" applyFont="1" applyFill="1" applyBorder="1" applyAlignment="1">
      <alignment horizontal="left" vertical="center" shrinkToFit="1"/>
    </xf>
    <xf numFmtId="0" fontId="21" fillId="0" borderId="4" xfId="23" applyNumberFormat="1" applyFont="1" applyFill="1" applyBorder="1" applyAlignment="1">
      <alignment horizontal="left" vertical="center" shrinkToFit="1"/>
    </xf>
    <xf numFmtId="0" fontId="13" fillId="0" borderId="2" xfId="0" applyNumberFormat="1" applyFont="1" applyFill="1" applyBorder="1" applyAlignment="1">
      <alignment horizontal="center" vertical="center"/>
    </xf>
    <xf numFmtId="0" fontId="12" fillId="0" borderId="4" xfId="66" applyNumberFormat="1" applyFont="1" applyFill="1" applyBorder="1" applyAlignment="1">
      <alignment horizontal="center"/>
    </xf>
    <xf numFmtId="0" fontId="12" fillId="0" borderId="2" xfId="68" applyNumberFormat="1" applyFont="1" applyFill="1" applyBorder="1" applyAlignment="1">
      <alignment horizontal="center"/>
    </xf>
    <xf numFmtId="0" fontId="13" fillId="0" borderId="2" xfId="66" applyNumberFormat="1" applyFont="1" applyFill="1" applyBorder="1" applyAlignment="1">
      <alignment horizontal="center"/>
    </xf>
    <xf numFmtId="0" fontId="12" fillId="0" borderId="4" xfId="68" applyNumberFormat="1" applyFont="1" applyFill="1" applyBorder="1" applyAlignment="1">
      <alignment horizontal="center"/>
    </xf>
    <xf numFmtId="0" fontId="21" fillId="0" borderId="3" xfId="23" applyNumberFormat="1" applyFont="1" applyFill="1" applyBorder="1" applyAlignment="1">
      <alignment vertical="center" shrinkToFit="1"/>
    </xf>
    <xf numFmtId="0" fontId="21" fillId="0" borderId="4" xfId="23" applyNumberFormat="1" applyFont="1" applyFill="1" applyBorder="1" applyAlignment="1">
      <alignment vertical="center" shrinkToFit="1"/>
    </xf>
    <xf numFmtId="0" fontId="21" fillId="0" borderId="3" xfId="62" applyNumberFormat="1" applyFont="1" applyFill="1" applyBorder="1" applyAlignment="1">
      <alignment horizontal="left" vertical="center" shrinkToFit="1"/>
    </xf>
    <xf numFmtId="0" fontId="21" fillId="0" borderId="4" xfId="62" applyNumberFormat="1" applyFont="1" applyFill="1" applyBorder="1" applyAlignment="1">
      <alignment horizontal="left" vertical="center" shrinkToFit="1"/>
    </xf>
    <xf numFmtId="0" fontId="12" fillId="0" borderId="4" xfId="67" applyNumberFormat="1" applyFont="1" applyFill="1" applyBorder="1" applyAlignment="1">
      <alignment horizontal="center"/>
    </xf>
    <xf numFmtId="0" fontId="13" fillId="0" borderId="2" xfId="67" applyNumberFormat="1" applyFont="1" applyFill="1" applyBorder="1" applyAlignment="1">
      <alignment horizontal="center"/>
    </xf>
    <xf numFmtId="0" fontId="12" fillId="0" borderId="36" xfId="66" applyNumberFormat="1" applyFont="1" applyFill="1" applyBorder="1" applyAlignment="1">
      <alignment horizontal="center" shrinkToFit="1"/>
    </xf>
    <xf numFmtId="0" fontId="21" fillId="0" borderId="2" xfId="67" applyNumberFormat="1" applyFont="1" applyFill="1" applyBorder="1" applyAlignment="1">
      <alignment vertical="center" shrinkToFit="1"/>
    </xf>
    <xf numFmtId="0" fontId="12" fillId="0" borderId="3" xfId="62" applyNumberFormat="1" applyFont="1" applyFill="1" applyBorder="1" applyAlignment="1">
      <alignment horizontal="left" vertical="center" shrinkToFit="1"/>
    </xf>
    <xf numFmtId="0" fontId="12" fillId="0" borderId="4" xfId="62" applyNumberFormat="1" applyFont="1" applyFill="1" applyBorder="1" applyAlignment="1">
      <alignment horizontal="left" vertical="center" shrinkToFit="1"/>
    </xf>
    <xf numFmtId="0" fontId="13" fillId="0" borderId="2" xfId="68" applyNumberFormat="1" applyFont="1" applyFill="1" applyBorder="1" applyAlignment="1"/>
    <xf numFmtId="0" fontId="20" fillId="0" borderId="2" xfId="67" applyNumberFormat="1" applyFont="1" applyFill="1" applyBorder="1" applyAlignment="1">
      <alignment horizontal="center"/>
    </xf>
    <xf numFmtId="0" fontId="12" fillId="0" borderId="11" xfId="66" applyNumberFormat="1" applyFont="1" applyFill="1" applyBorder="1" applyAlignment="1">
      <alignment horizontal="center" vertical="center" shrinkToFit="1"/>
    </xf>
    <xf numFmtId="0" fontId="13" fillId="0" borderId="24" xfId="68" applyNumberFormat="1" applyFont="1" applyFill="1" applyBorder="1" applyAlignment="1">
      <alignment horizontal="left" vertical="center"/>
    </xf>
    <xf numFmtId="0" fontId="13" fillId="0" borderId="22" xfId="68" applyNumberFormat="1" applyFont="1" applyFill="1" applyBorder="1" applyAlignment="1">
      <alignment horizontal="left" vertical="center"/>
    </xf>
    <xf numFmtId="0" fontId="20" fillId="0" borderId="23" xfId="67" applyNumberFormat="1" applyFont="1" applyFill="1" applyBorder="1" applyAlignment="1">
      <alignment horizontal="center"/>
    </xf>
    <xf numFmtId="0" fontId="13" fillId="0" borderId="23" xfId="68" applyNumberFormat="1" applyFont="1" applyFill="1" applyBorder="1" applyAlignment="1"/>
    <xf numFmtId="0" fontId="12" fillId="0" borderId="37" xfId="66" applyNumberFormat="1" applyFont="1" applyFill="1" applyBorder="1" applyAlignment="1">
      <alignment horizontal="center" vertical="center" shrinkToFit="1"/>
    </xf>
    <xf numFmtId="0" fontId="12" fillId="0" borderId="38" xfId="66" applyNumberFormat="1" applyFont="1" applyFill="1" applyBorder="1" applyAlignment="1">
      <alignment horizontal="center" vertical="center" shrinkToFit="1"/>
    </xf>
    <xf numFmtId="0" fontId="5" fillId="0" borderId="39" xfId="0" applyNumberFormat="1" applyFont="1" applyFill="1" applyBorder="1" applyAlignment="1">
      <alignment horizontal="left" vertical="center"/>
    </xf>
    <xf numFmtId="0" fontId="13" fillId="0" borderId="30" xfId="0" applyNumberFormat="1" applyFont="1" applyFill="1" applyBorder="1" applyAlignment="1">
      <alignment horizontal="left" vertical="center"/>
    </xf>
    <xf numFmtId="0" fontId="12" fillId="0" borderId="35" xfId="66" applyNumberFormat="1" applyFont="1" applyFill="1" applyBorder="1" applyAlignment="1">
      <alignment vertical="center" shrinkToFit="1"/>
    </xf>
    <xf numFmtId="0" fontId="12" fillId="0" borderId="40" xfId="66" applyNumberFormat="1" applyFont="1" applyFill="1" applyBorder="1" applyAlignment="1">
      <alignment vertical="center" shrinkToFit="1"/>
    </xf>
    <xf numFmtId="0" fontId="20" fillId="0" borderId="41" xfId="66" applyNumberFormat="1" applyFont="1" applyFill="1" applyBorder="1" applyAlignment="1"/>
    <xf numFmtId="0" fontId="20" fillId="0" borderId="36" xfId="66" applyNumberFormat="1" applyFont="1" applyFill="1" applyBorder="1" applyAlignment="1"/>
    <xf numFmtId="0" fontId="20" fillId="0" borderId="36" xfId="66" applyNumberFormat="1" applyFont="1" applyFill="1" applyBorder="1" applyAlignment="1">
      <alignment horizontal="center"/>
    </xf>
    <xf numFmtId="0" fontId="20" fillId="0" borderId="42" xfId="66" applyNumberFormat="1" applyFont="1" applyFill="1" applyBorder="1" applyAlignment="1">
      <alignment horizontal="left"/>
    </xf>
    <xf numFmtId="0" fontId="20" fillId="0" borderId="43" xfId="66" applyNumberFormat="1" applyFont="1" applyFill="1" applyBorder="1" applyAlignment="1">
      <alignment horizontal="left"/>
    </xf>
    <xf numFmtId="0" fontId="20" fillId="0" borderId="43" xfId="66" applyNumberFormat="1" applyFont="1" applyFill="1" applyBorder="1" applyAlignment="1">
      <alignment horizontal="center"/>
    </xf>
    <xf numFmtId="0" fontId="20" fillId="0" borderId="44" xfId="66" applyNumberFormat="1" applyFont="1" applyFill="1" applyBorder="1" applyAlignment="1"/>
    <xf numFmtId="0" fontId="20" fillId="0" borderId="45" xfId="66" applyNumberFormat="1" applyFont="1" applyFill="1" applyBorder="1" applyAlignment="1"/>
    <xf numFmtId="0" fontId="20" fillId="0" borderId="45" xfId="66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right" vertical="center"/>
    </xf>
    <xf numFmtId="0" fontId="11" fillId="0" borderId="8" xfId="0" applyNumberFormat="1" applyFont="1" applyFill="1" applyBorder="1" applyAlignment="1">
      <alignment horizontal="left" vertical="center"/>
    </xf>
    <xf numFmtId="0" fontId="12" fillId="0" borderId="46" xfId="0" applyNumberFormat="1" applyFont="1" applyFill="1" applyBorder="1" applyAlignment="1">
      <alignment horizontal="left" vertical="center"/>
    </xf>
    <xf numFmtId="0" fontId="12" fillId="0" borderId="8" xfId="0" applyNumberFormat="1" applyFont="1" applyFill="1" applyBorder="1" applyAlignment="1">
      <alignment horizontal="left" vertical="center"/>
    </xf>
    <xf numFmtId="0" fontId="11" fillId="0" borderId="46" xfId="0" applyNumberFormat="1" applyFont="1" applyFill="1" applyBorder="1" applyAlignment="1">
      <alignment horizontal="left" vertical="center"/>
    </xf>
    <xf numFmtId="0" fontId="12" fillId="0" borderId="47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177" fontId="16" fillId="0" borderId="5" xfId="0" applyNumberFormat="1" applyFont="1" applyFill="1" applyBorder="1" applyAlignment="1">
      <alignment horizontal="left" vertical="center"/>
    </xf>
    <xf numFmtId="177" fontId="16" fillId="0" borderId="48" xfId="0" applyNumberFormat="1" applyFont="1" applyFill="1" applyBorder="1" applyAlignment="1">
      <alignment horizontal="left" vertical="center"/>
    </xf>
    <xf numFmtId="177" fontId="16" fillId="0" borderId="0" xfId="0" applyNumberFormat="1" applyFont="1" applyFill="1" applyBorder="1" applyAlignment="1">
      <alignment horizontal="left" vertical="center"/>
    </xf>
    <xf numFmtId="0" fontId="12" fillId="0" borderId="49" xfId="5" applyNumberFormat="1" applyFont="1" applyFill="1" applyBorder="1" applyAlignment="1">
      <alignment horizontal="left" vertical="center"/>
    </xf>
    <xf numFmtId="0" fontId="12" fillId="0" borderId="0" xfId="5" applyNumberFormat="1" applyFont="1" applyFill="1" applyBorder="1" applyAlignment="1">
      <alignment horizontal="left" vertical="center"/>
    </xf>
    <xf numFmtId="0" fontId="12" fillId="0" borderId="5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left" vertical="center" wrapText="1"/>
    </xf>
    <xf numFmtId="0" fontId="17" fillId="0" borderId="51" xfId="66" applyNumberFormat="1" applyFont="1" applyFill="1" applyBorder="1" applyAlignment="1">
      <alignment horizontal="center" shrinkToFit="1"/>
    </xf>
    <xf numFmtId="0" fontId="20" fillId="0" borderId="52" xfId="66" applyNumberFormat="1" applyFont="1" applyFill="1" applyBorder="1" applyAlignment="1">
      <alignment horizontal="center" shrinkToFit="1"/>
    </xf>
    <xf numFmtId="0" fontId="20" fillId="0" borderId="27" xfId="66" applyNumberFormat="1" applyFont="1" applyFill="1" applyBorder="1" applyAlignment="1">
      <alignment horizontal="left" vertical="top"/>
    </xf>
    <xf numFmtId="0" fontId="20" fillId="0" borderId="53" xfId="66" applyNumberFormat="1" applyFont="1" applyFill="1" applyBorder="1" applyAlignment="1">
      <alignment horizontal="left" vertical="top"/>
    </xf>
    <xf numFmtId="0" fontId="20" fillId="0" borderId="54" xfId="66" applyNumberFormat="1" applyFont="1" applyFill="1" applyBorder="1" applyAlignment="1">
      <alignment horizontal="left" vertical="top"/>
    </xf>
    <xf numFmtId="0" fontId="20" fillId="0" borderId="0" xfId="66" applyNumberFormat="1" applyFont="1" applyFill="1" applyBorder="1" applyAlignment="1">
      <alignment horizontal="left" vertical="top"/>
    </xf>
    <xf numFmtId="0" fontId="17" fillId="0" borderId="3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20" fillId="0" borderId="33" xfId="66" applyNumberFormat="1" applyFont="1" applyFill="1" applyBorder="1" applyAlignment="1">
      <alignment horizontal="left" vertical="top"/>
    </xf>
    <xf numFmtId="0" fontId="20" fillId="0" borderId="55" xfId="66" applyNumberFormat="1" applyFont="1" applyFill="1" applyBorder="1" applyAlignment="1">
      <alignment horizontal="left" vertical="top"/>
    </xf>
    <xf numFmtId="0" fontId="17" fillId="0" borderId="56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3" fillId="0" borderId="24" xfId="0" applyNumberFormat="1" applyFont="1" applyFill="1" applyBorder="1" applyAlignment="1">
      <alignment horizontal="center" vertical="center"/>
    </xf>
    <xf numFmtId="0" fontId="20" fillId="0" borderId="57" xfId="66" applyNumberFormat="1" applyFont="1" applyFill="1" applyBorder="1" applyAlignment="1">
      <alignment horizontal="left" vertical="top"/>
    </xf>
    <xf numFmtId="0" fontId="20" fillId="0" borderId="58" xfId="66" applyNumberFormat="1" applyFont="1" applyFill="1" applyBorder="1" applyAlignment="1">
      <alignment horizontal="left" vertical="top"/>
    </xf>
    <xf numFmtId="0" fontId="20" fillId="0" borderId="59" xfId="66" applyNumberFormat="1" applyFont="1" applyFill="1" applyBorder="1" applyAlignment="1">
      <alignment horizontal="left" vertical="top"/>
    </xf>
    <xf numFmtId="0" fontId="13" fillId="0" borderId="60" xfId="0" applyNumberFormat="1" applyFont="1" applyFill="1" applyBorder="1" applyAlignment="1">
      <alignment horizontal="center" vertical="center"/>
    </xf>
    <xf numFmtId="0" fontId="20" fillId="0" borderId="3" xfId="66" applyNumberFormat="1" applyFont="1" applyFill="1" applyBorder="1" applyAlignment="1">
      <alignment horizontal="center" shrinkToFit="1"/>
    </xf>
    <xf numFmtId="0" fontId="12" fillId="0" borderId="49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2" xfId="66" applyNumberFormat="1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vertical="center"/>
    </xf>
    <xf numFmtId="0" fontId="12" fillId="0" borderId="51" xfId="0" applyNumberFormat="1" applyFont="1" applyFill="1" applyBorder="1" applyAlignment="1">
      <alignment vertical="center"/>
    </xf>
    <xf numFmtId="0" fontId="12" fillId="0" borderId="49" xfId="0" applyNumberFormat="1" applyFont="1" applyFill="1" applyBorder="1" applyAlignment="1">
      <alignment vertical="center"/>
    </xf>
    <xf numFmtId="0" fontId="12" fillId="0" borderId="5" xfId="0" applyNumberFormat="1" applyFont="1" applyFill="1" applyBorder="1" applyAlignment="1">
      <alignment vertical="center"/>
    </xf>
    <xf numFmtId="0" fontId="22" fillId="0" borderId="10" xfId="67" applyFont="1" applyBorder="1">
      <alignment vertical="center"/>
    </xf>
    <xf numFmtId="0" fontId="12" fillId="0" borderId="3" xfId="0" applyNumberFormat="1" applyFont="1" applyFill="1" applyBorder="1" applyAlignment="1">
      <alignment vertical="center"/>
    </xf>
    <xf numFmtId="0" fontId="23" fillId="0" borderId="10" xfId="67" applyFont="1" applyBorder="1">
      <alignment vertical="center"/>
    </xf>
    <xf numFmtId="0" fontId="23" fillId="0" borderId="10" xfId="67" applyFont="1" applyBorder="1" applyAlignment="1">
      <alignment vertical="center" wrapText="1"/>
    </xf>
    <xf numFmtId="0" fontId="24" fillId="0" borderId="10" xfId="67" applyFont="1" applyBorder="1">
      <alignment vertical="center"/>
    </xf>
    <xf numFmtId="0" fontId="22" fillId="0" borderId="61" xfId="67" applyFont="1" applyBorder="1">
      <alignment vertical="center"/>
    </xf>
    <xf numFmtId="0" fontId="12" fillId="0" borderId="49" xfId="0" applyNumberFormat="1" applyFont="1" applyFill="1" applyBorder="1" applyAlignment="1">
      <alignment vertical="top"/>
    </xf>
    <xf numFmtId="0" fontId="12" fillId="0" borderId="2" xfId="67" applyNumberFormat="1" applyFont="1" applyFill="1" applyBorder="1" applyAlignment="1">
      <alignment horizontal="center"/>
    </xf>
    <xf numFmtId="0" fontId="13" fillId="0" borderId="2" xfId="66" applyNumberFormat="1" applyFont="1" applyFill="1" applyBorder="1" applyAlignment="1">
      <alignment horizontal="center" shrinkToFit="1"/>
    </xf>
    <xf numFmtId="0" fontId="0" fillId="0" borderId="10" xfId="67" applyFont="1" applyBorder="1">
      <alignment vertical="center"/>
    </xf>
    <xf numFmtId="0" fontId="25" fillId="0" borderId="10" xfId="67" applyFont="1" applyBorder="1">
      <alignment vertical="center"/>
    </xf>
    <xf numFmtId="0" fontId="26" fillId="0" borderId="10" xfId="67" applyBorder="1">
      <alignment vertical="center"/>
    </xf>
    <xf numFmtId="0" fontId="12" fillId="0" borderId="23" xfId="0" applyNumberFormat="1" applyFont="1" applyFill="1" applyBorder="1" applyAlignment="1">
      <alignment vertical="center"/>
    </xf>
    <xf numFmtId="0" fontId="12" fillId="0" borderId="24" xfId="0" applyNumberFormat="1" applyFont="1" applyFill="1" applyBorder="1" applyAlignment="1">
      <alignment vertical="center"/>
    </xf>
    <xf numFmtId="0" fontId="12" fillId="0" borderId="62" xfId="0" applyNumberFormat="1" applyFont="1" applyFill="1" applyBorder="1" applyAlignment="1">
      <alignment vertical="center"/>
    </xf>
    <xf numFmtId="0" fontId="12" fillId="0" borderId="63" xfId="66" applyNumberFormat="1" applyFont="1" applyFill="1" applyBorder="1" applyAlignment="1">
      <alignment horizontal="center" vertical="center" shrinkToFit="1"/>
    </xf>
    <xf numFmtId="0" fontId="12" fillId="0" borderId="0" xfId="66" applyNumberFormat="1" applyFont="1" applyFill="1" applyBorder="1" applyAlignment="1">
      <alignment horizontal="center" vertical="center" shrinkToFit="1"/>
    </xf>
    <xf numFmtId="0" fontId="13" fillId="0" borderId="60" xfId="0" applyNumberFormat="1" applyFont="1" applyFill="1" applyBorder="1" applyAlignment="1">
      <alignment horizontal="left" vertical="center"/>
    </xf>
    <xf numFmtId="0" fontId="12" fillId="0" borderId="64" xfId="66" applyNumberFormat="1" applyFont="1" applyFill="1" applyBorder="1" applyAlignment="1">
      <alignment vertical="center" shrinkToFit="1"/>
    </xf>
    <xf numFmtId="0" fontId="12" fillId="0" borderId="0" xfId="66" applyNumberFormat="1" applyFont="1" applyFill="1" applyBorder="1" applyAlignment="1">
      <alignment vertical="center" shrinkToFit="1"/>
    </xf>
    <xf numFmtId="0" fontId="13" fillId="0" borderId="1" xfId="0" applyNumberFormat="1" applyFont="1" applyFill="1" applyBorder="1" applyAlignment="1">
      <alignment vertical="center"/>
    </xf>
    <xf numFmtId="0" fontId="13" fillId="0" borderId="65" xfId="0" applyNumberFormat="1" applyFont="1" applyFill="1" applyBorder="1" applyAlignment="1">
      <alignment vertical="center"/>
    </xf>
    <xf numFmtId="0" fontId="20" fillId="0" borderId="66" xfId="66" applyNumberFormat="1" applyFont="1" applyFill="1" applyBorder="1" applyAlignment="1">
      <alignment horizontal="left"/>
    </xf>
    <xf numFmtId="0" fontId="13" fillId="0" borderId="67" xfId="0" applyNumberFormat="1" applyFont="1" applyFill="1" applyBorder="1" applyAlignment="1"/>
    <xf numFmtId="0" fontId="13" fillId="0" borderId="68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176" fontId="27" fillId="0" borderId="69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3" fillId="3" borderId="2" xfId="67" applyFont="1" applyFill="1" applyBorder="1" applyAlignment="1">
      <alignment horizontal="center" vertical="center"/>
    </xf>
    <xf numFmtId="0" fontId="28" fillId="3" borderId="2" xfId="67" applyFont="1" applyFill="1" applyBorder="1" applyAlignment="1">
      <alignment horizontal="center" vertical="center"/>
    </xf>
    <xf numFmtId="49" fontId="3" fillId="3" borderId="2" xfId="67" applyNumberFormat="1" applyFont="1" applyFill="1" applyBorder="1" applyAlignment="1">
      <alignment horizontal="center" vertical="center"/>
    </xf>
    <xf numFmtId="0" fontId="3" fillId="0" borderId="2" xfId="67" applyFont="1" applyBorder="1" applyAlignment="1">
      <alignment horizontal="center" vertical="center"/>
    </xf>
    <xf numFmtId="0" fontId="4" fillId="0" borderId="2" xfId="67" applyFont="1" applyBorder="1" applyAlignment="1">
      <alignment horizontal="center" vertical="center"/>
    </xf>
  </cellXfs>
  <cellStyles count="69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常规 4 2 2 2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S2" xfId="51"/>
    <cellStyle name="常规 2 3" xfId="52"/>
    <cellStyle name="40% - 强调文字颜色 6" xfId="53" builtinId="51"/>
    <cellStyle name="60% - 强调文字颜色 6" xfId="54" builtinId="52"/>
    <cellStyle name="S5" xfId="55"/>
    <cellStyle name="常规 2" xfId="56"/>
    <cellStyle name="常规 2 4" xfId="57"/>
    <cellStyle name="常规 22 2 2 2" xfId="58"/>
    <cellStyle name="常规 22 2 2 2 2" xfId="59"/>
    <cellStyle name="常规 3" xfId="60"/>
    <cellStyle name="常规 4" xfId="61"/>
    <cellStyle name="常规 4 2" xfId="62"/>
    <cellStyle name="常规 4 2 3" xfId="63"/>
    <cellStyle name="常规 4 3" xfId="64"/>
    <cellStyle name="常规 5" xfId="65"/>
    <cellStyle name="常规_精选生产单" xfId="66"/>
    <cellStyle name="常规_空白办单" xfId="67"/>
    <cellStyle name="常规_空白办单 2" xfId="68"/>
  </cellStyles>
  <tableStyles count="0" defaultTableStyle="TableStyleMedium9" defaultPivotStyle="PivotStyleLight16"/>
  <colors>
    <mruColors>
      <color rgb="000000FF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533400</xdr:colOff>
      <xdr:row>2</xdr:row>
      <xdr:rowOff>259080</xdr:rowOff>
    </xdr:from>
    <xdr:to>
      <xdr:col>3</xdr:col>
      <xdr:colOff>533400</xdr:colOff>
      <xdr:row>2</xdr:row>
      <xdr:rowOff>267335</xdr:rowOff>
    </xdr:to>
    <xdr:cxnSp>
      <xdr:nvCxnSpPr>
        <xdr:cNvPr id="33060" name="AutoShape 2"/>
        <xdr:cNvCxnSpPr/>
      </xdr:nvCxnSpPr>
      <xdr:spPr>
        <a:xfrm>
          <a:off x="2499360" y="687705"/>
          <a:ext cx="0" cy="0"/>
        </a:xfrm>
        <a:prstGeom prst="straightConnector1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cxnSp>
    <xdr:clientData/>
  </xdr:twoCellAnchor>
  <xdr:twoCellAnchor>
    <xdr:from>
      <xdr:col>0</xdr:col>
      <xdr:colOff>350521</xdr:colOff>
      <xdr:row>0</xdr:row>
      <xdr:rowOff>38100</xdr:rowOff>
    </xdr:from>
    <xdr:to>
      <xdr:col>4</xdr:col>
      <xdr:colOff>121920</xdr:colOff>
      <xdr:row>0</xdr:row>
      <xdr:rowOff>314325</xdr:rowOff>
    </xdr:to>
    <xdr:sp>
      <xdr:nvSpPr>
        <xdr:cNvPr id="2" name="文本框 6"/>
        <xdr:cNvSpPr txBox="1"/>
      </xdr:nvSpPr>
      <xdr:spPr>
        <a:xfrm>
          <a:off x="350520" y="38100"/>
          <a:ext cx="227076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EPO Fashion Co. Ltd </a:t>
          </a:r>
          <a:endParaRPr lang="zh-CN" altLang="en-US" sz="1800"/>
        </a:p>
      </xdr:txBody>
    </xdr:sp>
    <xdr:clientData/>
  </xdr:twoCellAnchor>
  <xdr:twoCellAnchor>
    <xdr:from>
      <xdr:col>7</xdr:col>
      <xdr:colOff>236220</xdr:colOff>
      <xdr:row>2</xdr:row>
      <xdr:rowOff>190500</xdr:rowOff>
    </xdr:from>
    <xdr:to>
      <xdr:col>7</xdr:col>
      <xdr:colOff>236220</xdr:colOff>
      <xdr:row>2</xdr:row>
      <xdr:rowOff>190500</xdr:rowOff>
    </xdr:to>
    <xdr:cxnSp>
      <xdr:nvCxnSpPr>
        <xdr:cNvPr id="33062" name="AutoShape 2"/>
        <xdr:cNvCxnSpPr/>
      </xdr:nvCxnSpPr>
      <xdr:spPr>
        <a:xfrm>
          <a:off x="4084320" y="687705"/>
          <a:ext cx="0" cy="0"/>
        </a:xfrm>
        <a:prstGeom prst="straightConnector1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cxnSp>
    <xdr:clientData/>
  </xdr:twoCellAnchor>
  <xdr:twoCellAnchor editAs="oneCell">
    <xdr:from>
      <xdr:col>11</xdr:col>
      <xdr:colOff>91440</xdr:colOff>
      <xdr:row>7</xdr:row>
      <xdr:rowOff>22860</xdr:rowOff>
    </xdr:from>
    <xdr:to>
      <xdr:col>13</xdr:col>
      <xdr:colOff>373380</xdr:colOff>
      <xdr:row>18</xdr:row>
      <xdr:rowOff>31115</xdr:rowOff>
    </xdr:to>
    <xdr:pic>
      <xdr:nvPicPr>
        <xdr:cNvPr id="3306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1680" y="1581150"/>
          <a:ext cx="1257300" cy="16846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525780</xdr:colOff>
      <xdr:row>2</xdr:row>
      <xdr:rowOff>251460</xdr:rowOff>
    </xdr:from>
    <xdr:to>
      <xdr:col>2</xdr:col>
      <xdr:colOff>525780</xdr:colOff>
      <xdr:row>2</xdr:row>
      <xdr:rowOff>259080</xdr:rowOff>
    </xdr:to>
    <xdr:cxnSp>
      <xdr:nvCxnSpPr>
        <xdr:cNvPr id="34414" name="AutoShape 2"/>
        <xdr:cNvCxnSpPr/>
      </xdr:nvCxnSpPr>
      <xdr:spPr>
        <a:xfrm>
          <a:off x="2667000" y="861060"/>
          <a:ext cx="0" cy="5715"/>
        </a:xfrm>
        <a:prstGeom prst="straightConnector1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cxnSp>
    <xdr:clientData/>
  </xdr:twoCellAnchor>
  <xdr:twoCellAnchor>
    <xdr:from>
      <xdr:col>0</xdr:col>
      <xdr:colOff>38099</xdr:colOff>
      <xdr:row>0</xdr:row>
      <xdr:rowOff>114300</xdr:rowOff>
    </xdr:from>
    <xdr:to>
      <xdr:col>2</xdr:col>
      <xdr:colOff>274320</xdr:colOff>
      <xdr:row>1</xdr:row>
      <xdr:rowOff>205740</xdr:rowOff>
    </xdr:to>
    <xdr:sp>
      <xdr:nvSpPr>
        <xdr:cNvPr id="2" name="文本框 21"/>
        <xdr:cNvSpPr txBox="1"/>
      </xdr:nvSpPr>
      <xdr:spPr>
        <a:xfrm>
          <a:off x="37465" y="114300"/>
          <a:ext cx="2469515" cy="4438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EPO Fashion Co. Ltd </a:t>
          </a:r>
          <a:endParaRPr lang="zh-CN" altLang="en-US" sz="2000"/>
        </a:p>
      </xdr:txBody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396875</xdr:colOff>
      <xdr:row>3</xdr:row>
      <xdr:rowOff>0</xdr:rowOff>
    </xdr:to>
    <xdr:pic>
      <xdr:nvPicPr>
        <xdr:cNvPr id="34416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66775"/>
          <a:ext cx="39687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</xdr:colOff>
      <xdr:row>3</xdr:row>
      <xdr:rowOff>364490</xdr:rowOff>
    </xdr:from>
    <xdr:to>
      <xdr:col>4</xdr:col>
      <xdr:colOff>243840</xdr:colOff>
      <xdr:row>3</xdr:row>
      <xdr:rowOff>1578610</xdr:rowOff>
    </xdr:to>
    <xdr:pic>
      <xdr:nvPicPr>
        <xdr:cNvPr id="34417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89860" y="1231265"/>
          <a:ext cx="1036320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4</xdr:row>
      <xdr:rowOff>168910</xdr:rowOff>
    </xdr:from>
    <xdr:to>
      <xdr:col>4</xdr:col>
      <xdr:colOff>266700</xdr:colOff>
      <xdr:row>4</xdr:row>
      <xdr:rowOff>1379855</xdr:rowOff>
    </xdr:to>
    <xdr:pic>
      <xdr:nvPicPr>
        <xdr:cNvPr id="34418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05100" y="2864485"/>
          <a:ext cx="1043940" cy="1210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403860</xdr:colOff>
      <xdr:row>4</xdr:row>
      <xdr:rowOff>458470</xdr:rowOff>
    </xdr:from>
    <xdr:to>
      <xdr:col>7</xdr:col>
      <xdr:colOff>91440</xdr:colOff>
      <xdr:row>4</xdr:row>
      <xdr:rowOff>1330960</xdr:rowOff>
    </xdr:to>
    <xdr:pic>
      <xdr:nvPicPr>
        <xdr:cNvPr id="34419" name="图片 10"/>
        <xdr:cNvPicPr>
          <a:picLocks noChangeAspect="1"/>
        </xdr:cNvPicPr>
      </xdr:nvPicPr>
      <xdr:blipFill>
        <a:blip r:embed="rId4"/>
        <a:srcRect t="2" b="-50668"/>
        <a:stretch>
          <a:fillRect/>
        </a:stretch>
      </xdr:blipFill>
      <xdr:spPr>
        <a:xfrm>
          <a:off x="4503420" y="3154045"/>
          <a:ext cx="2141220" cy="872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427355</xdr:colOff>
      <xdr:row>3</xdr:row>
      <xdr:rowOff>28575</xdr:rowOff>
    </xdr:from>
    <xdr:to>
      <xdr:col>7</xdr:col>
      <xdr:colOff>396240</xdr:colOff>
      <xdr:row>3</xdr:row>
      <xdr:rowOff>1800225</xdr:rowOff>
    </xdr:to>
    <xdr:pic>
      <xdr:nvPicPr>
        <xdr:cNvPr id="34420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18455" y="895350"/>
          <a:ext cx="1530985" cy="177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320040</xdr:colOff>
      <xdr:row>3</xdr:row>
      <xdr:rowOff>664210</xdr:rowOff>
    </xdr:from>
    <xdr:to>
      <xdr:col>1</xdr:col>
      <xdr:colOff>876300</xdr:colOff>
      <xdr:row>4</xdr:row>
      <xdr:rowOff>878205</xdr:rowOff>
    </xdr:to>
    <xdr:pic>
      <xdr:nvPicPr>
        <xdr:cNvPr id="34421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20040" y="1530985"/>
          <a:ext cx="1592580" cy="2042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"/>
  <sheetViews>
    <sheetView tabSelected="1" zoomScale="115" zoomScaleNormal="115" topLeftCell="A4" workbookViewId="0">
      <selection activeCell="Q13" sqref="Q13"/>
    </sheetView>
  </sheetViews>
  <sheetFormatPr defaultColWidth="8.7" defaultRowHeight="12.75"/>
  <cols>
    <col min="1" max="1" width="5.4" style="56" customWidth="1"/>
    <col min="2" max="2" width="9.9" style="56" customWidth="1"/>
    <col min="3" max="3" width="11.6" style="56" customWidth="1"/>
    <col min="4" max="4" width="5.9" style="56" customWidth="1"/>
    <col min="5" max="5" width="5.9" style="57" customWidth="1"/>
    <col min="6" max="10" width="5.9" style="56" customWidth="1"/>
    <col min="11" max="11" width="7" style="56" customWidth="1"/>
    <col min="12" max="12" width="7.4" style="56" customWidth="1"/>
    <col min="13" max="13" width="5.4" style="56" customWidth="1"/>
    <col min="14" max="15" width="6" style="56" customWidth="1"/>
    <col min="16" max="16" width="26.1" style="56" customWidth="1"/>
    <col min="17" max="16384" width="8.7" style="56"/>
  </cols>
  <sheetData>
    <row r="1" ht="27.75" customHeight="1" spans="2:15">
      <c r="B1" s="58"/>
      <c r="C1" s="58"/>
      <c r="D1" s="59" t="s">
        <v>0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ht="13.2" customHeight="1" spans="1:15">
      <c r="A2" s="60" t="s">
        <v>1</v>
      </c>
      <c r="B2" s="61" t="s">
        <v>2</v>
      </c>
      <c r="C2" s="62"/>
      <c r="D2" s="63" t="s">
        <v>3</v>
      </c>
      <c r="E2" s="64"/>
      <c r="F2" s="65" t="s">
        <v>4</v>
      </c>
      <c r="G2" s="65"/>
      <c r="H2" s="66" t="s">
        <v>5</v>
      </c>
      <c r="I2" s="167"/>
      <c r="J2" s="168" t="s">
        <v>6</v>
      </c>
      <c r="K2" s="169"/>
      <c r="L2" s="63" t="s">
        <v>7</v>
      </c>
      <c r="M2" s="170" t="s">
        <v>8</v>
      </c>
      <c r="N2" s="171"/>
      <c r="O2" s="172"/>
    </row>
    <row r="3" ht="13.2" customHeight="1" spans="1:15">
      <c r="A3" s="67" t="s">
        <v>9</v>
      </c>
      <c r="B3" s="68" t="s">
        <v>10</v>
      </c>
      <c r="C3" s="69"/>
      <c r="D3" s="70" t="s">
        <v>11</v>
      </c>
      <c r="E3" s="71"/>
      <c r="F3" s="69" t="s">
        <v>12</v>
      </c>
      <c r="G3" s="71"/>
      <c r="H3" s="72" t="s">
        <v>13</v>
      </c>
      <c r="I3" s="72"/>
      <c r="J3" s="173">
        <v>43812</v>
      </c>
      <c r="K3" s="173"/>
      <c r="L3" s="173"/>
      <c r="M3" s="173"/>
      <c r="N3" s="174"/>
      <c r="O3" s="175"/>
    </row>
    <row r="4" ht="13.2" customHeight="1" spans="1:15">
      <c r="A4" s="67" t="s">
        <v>14</v>
      </c>
      <c r="B4" s="73" t="s">
        <v>15</v>
      </c>
      <c r="C4" s="69"/>
      <c r="D4" s="70" t="s">
        <v>16</v>
      </c>
      <c r="E4" s="71"/>
      <c r="F4" s="74" t="s">
        <v>17</v>
      </c>
      <c r="G4" s="74"/>
      <c r="H4" s="74"/>
      <c r="I4" s="74"/>
      <c r="J4" s="74"/>
      <c r="K4" s="74"/>
      <c r="L4" s="74"/>
      <c r="M4" s="72" t="s">
        <v>18</v>
      </c>
      <c r="N4" s="176">
        <v>1</v>
      </c>
      <c r="O4" s="177"/>
    </row>
    <row r="5" ht="27.6" customHeight="1" spans="1:15">
      <c r="A5" s="75" t="s">
        <v>19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178"/>
      <c r="O5" s="179"/>
    </row>
    <row r="6" ht="15.75" customHeight="1" spans="1:15">
      <c r="A6" s="77" t="s">
        <v>20</v>
      </c>
      <c r="B6" s="78" t="s">
        <v>21</v>
      </c>
      <c r="C6" s="79" t="s">
        <v>22</v>
      </c>
      <c r="D6" s="80" t="s">
        <v>23</v>
      </c>
      <c r="E6" s="80" t="s">
        <v>24</v>
      </c>
      <c r="F6" s="80" t="s">
        <v>25</v>
      </c>
      <c r="G6" s="80" t="s">
        <v>26</v>
      </c>
      <c r="H6" s="80" t="s">
        <v>27</v>
      </c>
      <c r="I6" s="80" t="s">
        <v>28</v>
      </c>
      <c r="J6" s="180" t="s">
        <v>29</v>
      </c>
      <c r="K6" s="181" t="s">
        <v>30</v>
      </c>
      <c r="L6" s="182" t="s">
        <v>31</v>
      </c>
      <c r="M6" s="183"/>
      <c r="N6" s="184"/>
      <c r="O6" s="185"/>
    </row>
    <row r="7" ht="12" customHeight="1" spans="1:15">
      <c r="A7" s="81" t="s">
        <v>32</v>
      </c>
      <c r="B7" s="82" t="s">
        <v>33</v>
      </c>
      <c r="C7" s="83" t="s">
        <v>34</v>
      </c>
      <c r="D7" s="84"/>
      <c r="E7" s="84" t="s">
        <v>35</v>
      </c>
      <c r="F7" s="84" t="s">
        <v>35</v>
      </c>
      <c r="G7" s="84">
        <v>1</v>
      </c>
      <c r="H7" s="84" t="s">
        <v>35</v>
      </c>
      <c r="I7" s="186"/>
      <c r="J7" s="187"/>
      <c r="K7" s="188">
        <f>SUM(D7:J7)</f>
        <v>1</v>
      </c>
      <c r="L7" s="189"/>
      <c r="M7" s="185"/>
      <c r="N7" s="190"/>
      <c r="O7" s="185"/>
    </row>
    <row r="8" ht="12" customHeight="1" spans="1:15">
      <c r="A8" s="85" t="s">
        <v>32</v>
      </c>
      <c r="B8" s="82" t="s">
        <v>33</v>
      </c>
      <c r="C8" s="83" t="s">
        <v>36</v>
      </c>
      <c r="D8" s="84"/>
      <c r="E8" s="84" t="s">
        <v>35</v>
      </c>
      <c r="F8" s="84">
        <v>22</v>
      </c>
      <c r="G8" s="84">
        <v>15</v>
      </c>
      <c r="H8" s="84">
        <v>14</v>
      </c>
      <c r="I8" s="186"/>
      <c r="J8" s="187"/>
      <c r="K8" s="188">
        <f t="shared" ref="K8:K18" si="0">SUM(D8:J8)</f>
        <v>51</v>
      </c>
      <c r="L8" s="189"/>
      <c r="M8" s="185"/>
      <c r="N8" s="190"/>
      <c r="O8" s="185"/>
    </row>
    <row r="9" ht="12" customHeight="1" spans="1:15">
      <c r="A9" s="85" t="s">
        <v>32</v>
      </c>
      <c r="B9" s="81" t="s">
        <v>33</v>
      </c>
      <c r="C9" s="83" t="s">
        <v>37</v>
      </c>
      <c r="D9" s="84"/>
      <c r="E9" s="84">
        <v>7</v>
      </c>
      <c r="F9" s="84">
        <v>127</v>
      </c>
      <c r="G9" s="84">
        <v>122</v>
      </c>
      <c r="H9" s="84">
        <v>41</v>
      </c>
      <c r="I9" s="186"/>
      <c r="J9" s="187"/>
      <c r="K9" s="188">
        <f t="shared" si="0"/>
        <v>297</v>
      </c>
      <c r="L9" s="189"/>
      <c r="M9" s="185"/>
      <c r="N9" s="190"/>
      <c r="O9" s="185"/>
    </row>
    <row r="10" ht="12" customHeight="1" spans="1:15">
      <c r="A10" s="86" t="s">
        <v>32</v>
      </c>
      <c r="B10" s="84" t="s">
        <v>33</v>
      </c>
      <c r="C10" s="83" t="s">
        <v>38</v>
      </c>
      <c r="D10" s="84"/>
      <c r="E10" s="84">
        <v>4</v>
      </c>
      <c r="F10" s="84">
        <v>10</v>
      </c>
      <c r="G10" s="84">
        <v>9</v>
      </c>
      <c r="H10" s="84">
        <v>5</v>
      </c>
      <c r="I10" s="186"/>
      <c r="J10" s="187"/>
      <c r="K10" s="188">
        <f t="shared" si="0"/>
        <v>28</v>
      </c>
      <c r="L10" s="189"/>
      <c r="M10" s="185"/>
      <c r="N10" s="190"/>
      <c r="O10" s="185"/>
    </row>
    <row r="11" ht="12" customHeight="1" spans="1:15">
      <c r="A11" s="86" t="s">
        <v>39</v>
      </c>
      <c r="B11" s="84" t="s">
        <v>40</v>
      </c>
      <c r="C11" s="83" t="s">
        <v>34</v>
      </c>
      <c r="D11" s="87"/>
      <c r="E11" s="84" t="s">
        <v>35</v>
      </c>
      <c r="F11" s="84" t="s">
        <v>35</v>
      </c>
      <c r="G11" s="84">
        <v>1</v>
      </c>
      <c r="H11" s="84" t="s">
        <v>35</v>
      </c>
      <c r="I11" s="186"/>
      <c r="J11" s="187"/>
      <c r="K11" s="188">
        <f t="shared" si="0"/>
        <v>1</v>
      </c>
      <c r="L11" s="189"/>
      <c r="M11" s="185"/>
      <c r="N11" s="190"/>
      <c r="O11" s="185"/>
    </row>
    <row r="12" ht="12" customHeight="1" spans="1:15">
      <c r="A12" s="86" t="s">
        <v>39</v>
      </c>
      <c r="B12" s="84" t="s">
        <v>40</v>
      </c>
      <c r="C12" s="83" t="s">
        <v>41</v>
      </c>
      <c r="D12" s="84"/>
      <c r="E12" s="84" t="s">
        <v>35</v>
      </c>
      <c r="F12" s="84">
        <v>41</v>
      </c>
      <c r="G12" s="84">
        <v>37</v>
      </c>
      <c r="H12" s="84">
        <v>21</v>
      </c>
      <c r="I12" s="186"/>
      <c r="J12" s="187"/>
      <c r="K12" s="188">
        <f t="shared" si="0"/>
        <v>99</v>
      </c>
      <c r="L12" s="189"/>
      <c r="M12" s="185"/>
      <c r="N12" s="190"/>
      <c r="O12" s="185"/>
    </row>
    <row r="13" ht="12" customHeight="1" spans="1:15">
      <c r="A13" s="86" t="s">
        <v>39</v>
      </c>
      <c r="B13" s="84" t="s">
        <v>40</v>
      </c>
      <c r="C13" s="83" t="s">
        <v>36</v>
      </c>
      <c r="D13" s="84"/>
      <c r="E13" s="84" t="s">
        <v>35</v>
      </c>
      <c r="F13" s="84">
        <v>43</v>
      </c>
      <c r="G13" s="84">
        <v>41</v>
      </c>
      <c r="H13" s="84">
        <v>28</v>
      </c>
      <c r="I13" s="186"/>
      <c r="J13" s="187"/>
      <c r="K13" s="188">
        <f t="shared" si="0"/>
        <v>112</v>
      </c>
      <c r="L13" s="189"/>
      <c r="M13" s="185"/>
      <c r="N13" s="190"/>
      <c r="O13" s="185"/>
    </row>
    <row r="14" ht="12" customHeight="1" spans="1:15">
      <c r="A14" s="86" t="s">
        <v>39</v>
      </c>
      <c r="B14" s="84" t="s">
        <v>40</v>
      </c>
      <c r="C14" s="83" t="s">
        <v>37</v>
      </c>
      <c r="D14" s="87"/>
      <c r="E14" s="84">
        <v>24</v>
      </c>
      <c r="F14" s="84">
        <v>317</v>
      </c>
      <c r="G14" s="84">
        <v>283</v>
      </c>
      <c r="H14" s="84">
        <v>124</v>
      </c>
      <c r="I14" s="186"/>
      <c r="J14" s="187"/>
      <c r="K14" s="188">
        <f t="shared" si="0"/>
        <v>748</v>
      </c>
      <c r="L14" s="189"/>
      <c r="M14" s="185"/>
      <c r="N14" s="190"/>
      <c r="O14" s="185"/>
    </row>
    <row r="15" ht="12" customHeight="1" spans="1:15">
      <c r="A15" s="86" t="s">
        <v>39</v>
      </c>
      <c r="B15" s="84" t="s">
        <v>40</v>
      </c>
      <c r="C15" s="83" t="s">
        <v>38</v>
      </c>
      <c r="D15" s="84"/>
      <c r="E15" s="84">
        <v>6</v>
      </c>
      <c r="F15" s="84">
        <v>17</v>
      </c>
      <c r="G15" s="84">
        <v>16</v>
      </c>
      <c r="H15" s="84">
        <v>8</v>
      </c>
      <c r="I15" s="186"/>
      <c r="J15" s="187"/>
      <c r="K15" s="188">
        <f t="shared" si="0"/>
        <v>47</v>
      </c>
      <c r="L15" s="189"/>
      <c r="M15" s="185"/>
      <c r="N15" s="190"/>
      <c r="O15" s="185"/>
    </row>
    <row r="16" ht="12" customHeight="1" spans="1:15">
      <c r="A16" s="86"/>
      <c r="B16" s="84"/>
      <c r="C16" s="83"/>
      <c r="D16" s="84"/>
      <c r="E16" s="84"/>
      <c r="F16" s="84"/>
      <c r="G16" s="84"/>
      <c r="H16" s="84"/>
      <c r="I16" s="186"/>
      <c r="J16" s="187"/>
      <c r="K16" s="188">
        <f t="shared" si="0"/>
        <v>0</v>
      </c>
      <c r="L16" s="189"/>
      <c r="M16" s="185"/>
      <c r="N16" s="190"/>
      <c r="O16" s="185"/>
    </row>
    <row r="17" ht="12" customHeight="1" spans="1:15">
      <c r="A17" s="86"/>
      <c r="B17" s="84"/>
      <c r="C17" s="84"/>
      <c r="D17" s="84"/>
      <c r="E17" s="84"/>
      <c r="F17" s="84"/>
      <c r="G17" s="84"/>
      <c r="H17" s="84"/>
      <c r="I17" s="186"/>
      <c r="J17" s="187"/>
      <c r="K17" s="188">
        <f t="shared" si="0"/>
        <v>0</v>
      </c>
      <c r="L17" s="189"/>
      <c r="M17" s="185"/>
      <c r="N17" s="190"/>
      <c r="O17" s="185"/>
    </row>
    <row r="18" ht="12" customHeight="1" spans="1:15">
      <c r="A18" s="88"/>
      <c r="B18" s="89"/>
      <c r="C18" s="89"/>
      <c r="D18" s="89"/>
      <c r="E18" s="89"/>
      <c r="F18" s="89"/>
      <c r="G18" s="89"/>
      <c r="H18" s="90"/>
      <c r="I18" s="191"/>
      <c r="J18" s="187"/>
      <c r="K18" s="188">
        <f t="shared" si="0"/>
        <v>0</v>
      </c>
      <c r="L18" s="189"/>
      <c r="M18" s="185"/>
      <c r="N18" s="190"/>
      <c r="O18" s="185"/>
    </row>
    <row r="19" ht="17.25" customHeight="1" spans="1:15">
      <c r="A19" s="91" t="s">
        <v>42</v>
      </c>
      <c r="B19" s="92"/>
      <c r="C19" s="93"/>
      <c r="D19" s="94">
        <f t="shared" ref="D19:K19" si="1">SUM(D7:D18)</f>
        <v>0</v>
      </c>
      <c r="E19" s="94">
        <f t="shared" si="1"/>
        <v>41</v>
      </c>
      <c r="F19" s="94">
        <f t="shared" si="1"/>
        <v>577</v>
      </c>
      <c r="G19" s="94">
        <f t="shared" si="1"/>
        <v>525</v>
      </c>
      <c r="H19" s="94">
        <f t="shared" si="1"/>
        <v>241</v>
      </c>
      <c r="I19" s="94">
        <f t="shared" si="1"/>
        <v>0</v>
      </c>
      <c r="J19" s="94">
        <f t="shared" si="1"/>
        <v>0</v>
      </c>
      <c r="K19" s="188">
        <f t="shared" si="1"/>
        <v>1384</v>
      </c>
      <c r="L19" s="189"/>
      <c r="M19" s="185"/>
      <c r="N19" s="190"/>
      <c r="O19" s="185"/>
    </row>
    <row r="20" ht="12" customHeight="1" spans="1:15">
      <c r="A20" s="95" t="s">
        <v>20</v>
      </c>
      <c r="B20" s="96" t="s">
        <v>21</v>
      </c>
      <c r="C20" s="96" t="s">
        <v>43</v>
      </c>
      <c r="D20" s="97" t="s">
        <v>44</v>
      </c>
      <c r="E20" s="98"/>
      <c r="F20" s="99"/>
      <c r="G20" s="94"/>
      <c r="H20" s="94"/>
      <c r="I20" s="192"/>
      <c r="J20" s="192"/>
      <c r="K20" s="127"/>
      <c r="L20" s="189"/>
      <c r="M20" s="185"/>
      <c r="N20" s="190"/>
      <c r="O20" s="185"/>
    </row>
    <row r="21" ht="12" customHeight="1" spans="1:15">
      <c r="A21" s="100"/>
      <c r="B21" s="101"/>
      <c r="C21" s="102"/>
      <c r="D21" s="103"/>
      <c r="E21" s="101"/>
      <c r="F21" s="93"/>
      <c r="G21" s="94"/>
      <c r="H21" s="94"/>
      <c r="I21" s="192"/>
      <c r="J21" s="192"/>
      <c r="K21" s="127"/>
      <c r="L21" s="189"/>
      <c r="M21" s="185"/>
      <c r="N21" s="190"/>
      <c r="O21" s="185"/>
    </row>
    <row r="22" ht="12" customHeight="1" spans="1:15">
      <c r="A22" s="100"/>
      <c r="B22" s="101"/>
      <c r="C22" s="102"/>
      <c r="D22" s="103"/>
      <c r="E22" s="101"/>
      <c r="F22" s="93"/>
      <c r="G22" s="94"/>
      <c r="H22" s="94"/>
      <c r="I22" s="192"/>
      <c r="J22" s="192"/>
      <c r="K22" s="127"/>
      <c r="L22" s="189"/>
      <c r="M22" s="185"/>
      <c r="N22" s="190"/>
      <c r="O22" s="185"/>
    </row>
    <row r="23" ht="12" customHeight="1" spans="1:15">
      <c r="A23" s="104"/>
      <c r="B23" s="105"/>
      <c r="C23" s="106"/>
      <c r="D23" s="107"/>
      <c r="E23" s="105"/>
      <c r="F23" s="108"/>
      <c r="G23" s="109"/>
      <c r="H23" s="109"/>
      <c r="I23" s="193"/>
      <c r="J23" s="193"/>
      <c r="K23" s="109"/>
      <c r="L23" s="194"/>
      <c r="M23" s="195"/>
      <c r="N23" s="196"/>
      <c r="O23" s="185"/>
    </row>
    <row r="24" ht="21" customHeight="1" spans="1:15">
      <c r="A24" s="110" t="s">
        <v>45</v>
      </c>
      <c r="B24" s="111" t="s">
        <v>46</v>
      </c>
      <c r="C24" s="112" t="s">
        <v>47</v>
      </c>
      <c r="D24" s="113"/>
      <c r="E24" s="114" t="s">
        <v>48</v>
      </c>
      <c r="F24" s="115" t="s">
        <v>49</v>
      </c>
      <c r="G24" s="116"/>
      <c r="H24" s="116"/>
      <c r="I24" s="116"/>
      <c r="J24" s="116"/>
      <c r="K24" s="116"/>
      <c r="L24" s="116"/>
      <c r="M24" s="116"/>
      <c r="N24" s="197"/>
      <c r="O24" s="165"/>
    </row>
    <row r="25" ht="21" customHeight="1" spans="1:15">
      <c r="A25" s="117"/>
      <c r="B25" s="118"/>
      <c r="C25" s="119"/>
      <c r="D25" s="120"/>
      <c r="E25" s="121"/>
      <c r="F25" s="122" t="s">
        <v>23</v>
      </c>
      <c r="G25" s="122" t="s">
        <v>24</v>
      </c>
      <c r="H25" s="122" t="s">
        <v>25</v>
      </c>
      <c r="I25" s="122" t="s">
        <v>26</v>
      </c>
      <c r="J25" s="122" t="s">
        <v>27</v>
      </c>
      <c r="K25" s="122" t="s">
        <v>28</v>
      </c>
      <c r="L25" s="198" t="s">
        <v>29</v>
      </c>
      <c r="M25" s="122"/>
      <c r="N25" s="199" t="s">
        <v>50</v>
      </c>
      <c r="O25" s="200"/>
    </row>
    <row r="26" ht="13.95" customHeight="1" spans="1:17">
      <c r="A26" s="123" t="s">
        <v>51</v>
      </c>
      <c r="B26" s="124" t="s">
        <v>52</v>
      </c>
      <c r="C26" s="125" t="s">
        <v>53</v>
      </c>
      <c r="D26" s="126"/>
      <c r="E26" s="127"/>
      <c r="F26" s="128"/>
      <c r="G26" s="129">
        <f>H26-2</f>
        <v>95</v>
      </c>
      <c r="H26" s="129">
        <f>I26-2</f>
        <v>97</v>
      </c>
      <c r="I26" s="130">
        <v>99</v>
      </c>
      <c r="J26" s="201">
        <f>I26+2</f>
        <v>101</v>
      </c>
      <c r="K26" s="201"/>
      <c r="L26" s="202"/>
      <c r="M26" s="203"/>
      <c r="N26" s="204"/>
      <c r="O26" s="205">
        <f>E26-I26</f>
        <v>-99</v>
      </c>
      <c r="P26" s="206" t="s">
        <v>54</v>
      </c>
      <c r="Q26" s="235">
        <v>99</v>
      </c>
    </row>
    <row r="27" ht="13.95" customHeight="1" spans="1:17">
      <c r="A27" s="123" t="s">
        <v>55</v>
      </c>
      <c r="B27" s="124" t="s">
        <v>56</v>
      </c>
      <c r="C27" s="125" t="s">
        <v>57</v>
      </c>
      <c r="D27" s="126"/>
      <c r="E27" s="127"/>
      <c r="F27" s="128"/>
      <c r="G27" s="129">
        <f>H27-1</f>
        <v>27</v>
      </c>
      <c r="H27" s="129">
        <f>I27-1</f>
        <v>28</v>
      </c>
      <c r="I27" s="130">
        <v>29</v>
      </c>
      <c r="J27" s="201">
        <f>I27+1</f>
        <v>30</v>
      </c>
      <c r="K27" s="201"/>
      <c r="L27" s="202"/>
      <c r="M27" s="207"/>
      <c r="N27" s="204"/>
      <c r="O27" s="205">
        <f t="shared" ref="O27:O38" si="2">E27-I27</f>
        <v>-29</v>
      </c>
      <c r="P27" s="206" t="s">
        <v>58</v>
      </c>
      <c r="Q27" s="235">
        <v>29</v>
      </c>
    </row>
    <row r="28" ht="13.95" customHeight="1" spans="1:17">
      <c r="A28" s="123" t="s">
        <v>59</v>
      </c>
      <c r="B28" s="124" t="s">
        <v>60</v>
      </c>
      <c r="C28" s="125"/>
      <c r="D28" s="126"/>
      <c r="E28" s="127"/>
      <c r="F28" s="128"/>
      <c r="G28" s="129">
        <f>H28-0.5</f>
        <v>13.5</v>
      </c>
      <c r="H28" s="129">
        <f>I28-0.5</f>
        <v>14</v>
      </c>
      <c r="I28" s="130">
        <v>14.5</v>
      </c>
      <c r="J28" s="201">
        <f>I28+0.5</f>
        <v>15</v>
      </c>
      <c r="K28" s="201"/>
      <c r="L28" s="202"/>
      <c r="M28" s="207"/>
      <c r="N28" s="204"/>
      <c r="O28" s="205">
        <f t="shared" si="2"/>
        <v>-14.5</v>
      </c>
      <c r="P28" s="208" t="s">
        <v>60</v>
      </c>
      <c r="Q28" s="235">
        <v>14.5</v>
      </c>
    </row>
    <row r="29" ht="13.95" customHeight="1" spans="1:17">
      <c r="A29" s="123" t="s">
        <v>61</v>
      </c>
      <c r="B29" s="124" t="s">
        <v>62</v>
      </c>
      <c r="C29" s="125"/>
      <c r="D29" s="126"/>
      <c r="E29" s="127"/>
      <c r="F29" s="128"/>
      <c r="G29" s="129">
        <f>H29</f>
        <v>3</v>
      </c>
      <c r="H29" s="129">
        <f>I29</f>
        <v>3</v>
      </c>
      <c r="I29" s="130">
        <v>3</v>
      </c>
      <c r="J29" s="201">
        <f>I29</f>
        <v>3</v>
      </c>
      <c r="K29" s="201"/>
      <c r="L29" s="202"/>
      <c r="M29" s="207"/>
      <c r="N29" s="204"/>
      <c r="O29" s="205">
        <f t="shared" si="2"/>
        <v>-3</v>
      </c>
      <c r="P29" s="209" t="s">
        <v>62</v>
      </c>
      <c r="Q29" s="235">
        <v>3</v>
      </c>
    </row>
    <row r="30" ht="13.95" customHeight="1" spans="1:17">
      <c r="A30" s="123" t="s">
        <v>63</v>
      </c>
      <c r="B30" s="124" t="s">
        <v>64</v>
      </c>
      <c r="C30" s="125" t="s">
        <v>65</v>
      </c>
      <c r="D30" s="126"/>
      <c r="E30" s="127"/>
      <c r="F30" s="128"/>
      <c r="G30" s="129">
        <f>H30-1</f>
        <v>22</v>
      </c>
      <c r="H30" s="129">
        <f>I30-1</f>
        <v>23</v>
      </c>
      <c r="I30" s="130">
        <v>24</v>
      </c>
      <c r="J30" s="201">
        <f>I30+1</f>
        <v>25</v>
      </c>
      <c r="K30" s="201"/>
      <c r="L30" s="202"/>
      <c r="M30" s="207"/>
      <c r="N30" s="204"/>
      <c r="O30" s="205">
        <f t="shared" si="2"/>
        <v>-24</v>
      </c>
      <c r="P30" s="206" t="s">
        <v>66</v>
      </c>
      <c r="Q30" s="235">
        <v>24</v>
      </c>
    </row>
    <row r="31" ht="13.95" customHeight="1" spans="1:17">
      <c r="A31" s="123" t="s">
        <v>67</v>
      </c>
      <c r="B31" s="124" t="s">
        <v>68</v>
      </c>
      <c r="C31" s="125" t="s">
        <v>69</v>
      </c>
      <c r="D31" s="126"/>
      <c r="E31" s="127"/>
      <c r="F31" s="128"/>
      <c r="G31" s="129">
        <f>H31-1.5</f>
        <v>30.5</v>
      </c>
      <c r="H31" s="129">
        <f>I31-1.5</f>
        <v>32</v>
      </c>
      <c r="I31" s="130">
        <v>33.5</v>
      </c>
      <c r="J31" s="201">
        <f>I31+1.5</f>
        <v>35</v>
      </c>
      <c r="K31" s="201"/>
      <c r="L31" s="202"/>
      <c r="M31" s="207"/>
      <c r="N31" s="204"/>
      <c r="O31" s="205">
        <f t="shared" si="2"/>
        <v>-33.5</v>
      </c>
      <c r="P31" s="206" t="s">
        <v>70</v>
      </c>
      <c r="Q31" s="236">
        <v>33.5</v>
      </c>
    </row>
    <row r="32" ht="13.95" customHeight="1" spans="1:17">
      <c r="A32" s="123" t="s">
        <v>71</v>
      </c>
      <c r="B32" s="124" t="s">
        <v>72</v>
      </c>
      <c r="C32" s="125" t="s">
        <v>73</v>
      </c>
      <c r="D32" s="126"/>
      <c r="E32" s="127"/>
      <c r="F32" s="128"/>
      <c r="G32" s="129" t="str">
        <f>H32</f>
        <v>4.5</v>
      </c>
      <c r="H32" s="129" t="str">
        <f>I32</f>
        <v>4.5</v>
      </c>
      <c r="I32" s="130" t="s">
        <v>74</v>
      </c>
      <c r="J32" s="201" t="str">
        <f>I32</f>
        <v>4.5</v>
      </c>
      <c r="K32" s="201"/>
      <c r="L32" s="202"/>
      <c r="M32" s="207"/>
      <c r="N32" s="204"/>
      <c r="O32" s="205">
        <f t="shared" si="2"/>
        <v>-4.5</v>
      </c>
      <c r="P32" s="206" t="s">
        <v>75</v>
      </c>
      <c r="Q32" s="237" t="s">
        <v>74</v>
      </c>
    </row>
    <row r="33" ht="13.95" customHeight="1" spans="1:17">
      <c r="A33" s="123" t="s">
        <v>76</v>
      </c>
      <c r="B33" s="124" t="s">
        <v>77</v>
      </c>
      <c r="C33" s="125" t="s">
        <v>78</v>
      </c>
      <c r="D33" s="126"/>
      <c r="E33" s="127"/>
      <c r="F33" s="128"/>
      <c r="G33" s="129">
        <f>H33-0.5</f>
        <v>23</v>
      </c>
      <c r="H33" s="129">
        <f>I33-0.5</f>
        <v>23.5</v>
      </c>
      <c r="I33" s="130" t="s">
        <v>79</v>
      </c>
      <c r="J33" s="201">
        <f>I33+0.5</f>
        <v>24.5</v>
      </c>
      <c r="K33" s="201"/>
      <c r="L33" s="202"/>
      <c r="M33" s="207"/>
      <c r="N33" s="204"/>
      <c r="O33" s="205">
        <f t="shared" si="2"/>
        <v>-24</v>
      </c>
      <c r="P33" s="206" t="s">
        <v>80</v>
      </c>
      <c r="Q33" s="237" t="s">
        <v>79</v>
      </c>
    </row>
    <row r="34" ht="13.95" customHeight="1" spans="1:17">
      <c r="A34" s="123" t="s">
        <v>81</v>
      </c>
      <c r="B34" s="124" t="s">
        <v>82</v>
      </c>
      <c r="C34" s="125" t="s">
        <v>78</v>
      </c>
      <c r="D34" s="126"/>
      <c r="E34" s="130"/>
      <c r="F34" s="128"/>
      <c r="G34" s="129">
        <f>H34-0.5</f>
        <v>27</v>
      </c>
      <c r="H34" s="129">
        <f>I34-0.5</f>
        <v>27.5</v>
      </c>
      <c r="I34" s="130">
        <v>28</v>
      </c>
      <c r="J34" s="201">
        <f>I34+0.5</f>
        <v>28.5</v>
      </c>
      <c r="K34" s="201"/>
      <c r="L34" s="202"/>
      <c r="M34" s="207"/>
      <c r="N34" s="204"/>
      <c r="O34" s="205">
        <f t="shared" si="2"/>
        <v>-28</v>
      </c>
      <c r="P34" s="206" t="s">
        <v>83</v>
      </c>
      <c r="Q34" s="238">
        <v>28</v>
      </c>
    </row>
    <row r="35" ht="13.95" customHeight="1" spans="1:17">
      <c r="A35" s="123" t="s">
        <v>84</v>
      </c>
      <c r="B35" s="124" t="s">
        <v>85</v>
      </c>
      <c r="C35" s="125" t="s">
        <v>86</v>
      </c>
      <c r="D35" s="126"/>
      <c r="E35" s="130"/>
      <c r="F35" s="128"/>
      <c r="G35" s="129">
        <f>H35-1.5</f>
        <v>23</v>
      </c>
      <c r="H35" s="129">
        <f>I35-1.5</f>
        <v>24.5</v>
      </c>
      <c r="I35" s="130">
        <v>26</v>
      </c>
      <c r="J35" s="201">
        <f>I35+1.5</f>
        <v>27.5</v>
      </c>
      <c r="K35" s="201"/>
      <c r="L35" s="202"/>
      <c r="M35" s="207"/>
      <c r="N35" s="204"/>
      <c r="O35" s="205">
        <f t="shared" si="2"/>
        <v>-26</v>
      </c>
      <c r="P35" s="210" t="s">
        <v>87</v>
      </c>
      <c r="Q35" s="235">
        <v>26</v>
      </c>
    </row>
    <row r="36" ht="13.95" customHeight="1" spans="1:17">
      <c r="A36" s="123" t="s">
        <v>88</v>
      </c>
      <c r="B36" s="124" t="s">
        <v>89</v>
      </c>
      <c r="C36" s="125"/>
      <c r="D36" s="126"/>
      <c r="E36" s="127"/>
      <c r="F36" s="131"/>
      <c r="G36" s="129">
        <f>H36</f>
        <v>11.5</v>
      </c>
      <c r="H36" s="129">
        <f>I36</f>
        <v>11.5</v>
      </c>
      <c r="I36" s="130">
        <v>11.5</v>
      </c>
      <c r="J36" s="201">
        <f>I36</f>
        <v>11.5</v>
      </c>
      <c r="K36" s="129"/>
      <c r="L36" s="202"/>
      <c r="M36" s="207"/>
      <c r="N36" s="204"/>
      <c r="O36" s="205">
        <f t="shared" si="2"/>
        <v>-11.5</v>
      </c>
      <c r="P36" s="209" t="s">
        <v>89</v>
      </c>
      <c r="Q36" s="235">
        <v>11.5</v>
      </c>
    </row>
    <row r="37" ht="13.95" customHeight="1" spans="1:17">
      <c r="A37" s="123" t="s">
        <v>27</v>
      </c>
      <c r="B37" s="124" t="s">
        <v>90</v>
      </c>
      <c r="C37" s="132"/>
      <c r="D37" s="133"/>
      <c r="E37" s="127"/>
      <c r="F37" s="128"/>
      <c r="G37" s="129">
        <f>H37</f>
        <v>12.5</v>
      </c>
      <c r="H37" s="129">
        <f>I37</f>
        <v>12.5</v>
      </c>
      <c r="I37" s="130">
        <v>12.5</v>
      </c>
      <c r="J37" s="201">
        <f>I37</f>
        <v>12.5</v>
      </c>
      <c r="K37" s="201"/>
      <c r="L37" s="202"/>
      <c r="M37" s="207"/>
      <c r="N37" s="204"/>
      <c r="O37" s="205">
        <f t="shared" si="2"/>
        <v>-12.5</v>
      </c>
      <c r="P37" s="211" t="s">
        <v>90</v>
      </c>
      <c r="Q37" s="235">
        <v>12.5</v>
      </c>
    </row>
    <row r="38" ht="13.95" customHeight="1" spans="1:17">
      <c r="A38" s="123" t="s">
        <v>26</v>
      </c>
      <c r="B38" s="124" t="s">
        <v>91</v>
      </c>
      <c r="C38" s="134" t="s">
        <v>92</v>
      </c>
      <c r="D38" s="135"/>
      <c r="E38" s="127"/>
      <c r="F38" s="131"/>
      <c r="G38" s="129"/>
      <c r="H38" s="129"/>
      <c r="I38" s="130">
        <v>3.5</v>
      </c>
      <c r="J38" s="201"/>
      <c r="K38" s="129"/>
      <c r="L38" s="202"/>
      <c r="M38" s="207"/>
      <c r="N38" s="212"/>
      <c r="O38" s="205">
        <f t="shared" si="2"/>
        <v>-3.5</v>
      </c>
      <c r="P38" s="208" t="s">
        <v>93</v>
      </c>
      <c r="Q38" s="238">
        <v>3.5</v>
      </c>
    </row>
    <row r="39" ht="13.95" customHeight="1" spans="1:17">
      <c r="A39" s="123" t="s">
        <v>94</v>
      </c>
      <c r="B39" s="124" t="s">
        <v>95</v>
      </c>
      <c r="C39" s="134" t="s">
        <v>96</v>
      </c>
      <c r="D39" s="135"/>
      <c r="E39" s="127"/>
      <c r="F39" s="136"/>
      <c r="G39" s="129"/>
      <c r="H39" s="129"/>
      <c r="I39" s="130">
        <v>3.5</v>
      </c>
      <c r="J39" s="201"/>
      <c r="K39" s="201"/>
      <c r="L39" s="202"/>
      <c r="M39" s="207"/>
      <c r="N39" s="204"/>
      <c r="O39" s="54"/>
      <c r="P39" s="206" t="s">
        <v>97</v>
      </c>
      <c r="Q39" s="235">
        <v>3.5</v>
      </c>
    </row>
    <row r="40" ht="13.95" customHeight="1" spans="1:17">
      <c r="A40" s="123" t="s">
        <v>98</v>
      </c>
      <c r="B40" s="124" t="s">
        <v>99</v>
      </c>
      <c r="C40" s="134"/>
      <c r="D40" s="135"/>
      <c r="E40" s="127"/>
      <c r="F40" s="131"/>
      <c r="G40" s="129">
        <f>H40</f>
        <v>14</v>
      </c>
      <c r="H40" s="129">
        <f>I40</f>
        <v>14</v>
      </c>
      <c r="I40" s="130">
        <v>14</v>
      </c>
      <c r="J40" s="201">
        <f>I40</f>
        <v>14</v>
      </c>
      <c r="K40" s="213"/>
      <c r="L40" s="202"/>
      <c r="M40" s="207"/>
      <c r="N40" s="204"/>
      <c r="O40" s="54"/>
      <c r="P40" s="206" t="s">
        <v>99</v>
      </c>
      <c r="Q40" s="235">
        <v>14</v>
      </c>
    </row>
    <row r="41" ht="13.2" customHeight="1" spans="1:17">
      <c r="A41" s="123" t="s">
        <v>100</v>
      </c>
      <c r="B41" s="124" t="s">
        <v>101</v>
      </c>
      <c r="C41" s="134"/>
      <c r="D41" s="135"/>
      <c r="E41" s="137"/>
      <c r="F41" s="138"/>
      <c r="G41" s="129">
        <f>H41</f>
        <v>9.5</v>
      </c>
      <c r="H41" s="129">
        <f>I41</f>
        <v>9.5</v>
      </c>
      <c r="I41" s="130">
        <v>9.5</v>
      </c>
      <c r="J41" s="201">
        <f>I41</f>
        <v>9.5</v>
      </c>
      <c r="K41" s="129"/>
      <c r="L41" s="202"/>
      <c r="M41" s="207"/>
      <c r="N41" s="204"/>
      <c r="O41" s="54"/>
      <c r="P41" s="211" t="s">
        <v>101</v>
      </c>
      <c r="Q41" s="235">
        <v>9.5</v>
      </c>
    </row>
    <row r="42" ht="13.2" customHeight="1" spans="1:17">
      <c r="A42" s="123" t="s">
        <v>102</v>
      </c>
      <c r="B42" s="124" t="s">
        <v>103</v>
      </c>
      <c r="C42" s="134"/>
      <c r="D42" s="135"/>
      <c r="E42" s="137"/>
      <c r="F42" s="138"/>
      <c r="G42" s="129">
        <f>H42</f>
        <v>0.5</v>
      </c>
      <c r="H42" s="129">
        <f>I42</f>
        <v>0.5</v>
      </c>
      <c r="I42" s="130">
        <v>0.5</v>
      </c>
      <c r="J42" s="201">
        <f>I42</f>
        <v>0.5</v>
      </c>
      <c r="K42" s="214"/>
      <c r="L42" s="202"/>
      <c r="M42" s="207"/>
      <c r="N42" s="204"/>
      <c r="O42" s="54"/>
      <c r="P42" s="215" t="s">
        <v>103</v>
      </c>
      <c r="Q42" s="238">
        <v>0.5</v>
      </c>
    </row>
    <row r="43" ht="13.2" customHeight="1" spans="1:17">
      <c r="A43" s="123" t="s">
        <v>104</v>
      </c>
      <c r="B43" s="139" t="s">
        <v>105</v>
      </c>
      <c r="C43" s="140"/>
      <c r="D43" s="141"/>
      <c r="E43" s="137"/>
      <c r="F43" s="142"/>
      <c r="G43" s="129">
        <f>H43</f>
        <v>0.6</v>
      </c>
      <c r="H43" s="129">
        <f>I43</f>
        <v>0.6</v>
      </c>
      <c r="I43" s="130">
        <v>0.6</v>
      </c>
      <c r="J43" s="201">
        <f>I43</f>
        <v>0.6</v>
      </c>
      <c r="K43" s="214"/>
      <c r="L43" s="202"/>
      <c r="M43" s="207"/>
      <c r="N43" s="204"/>
      <c r="O43" s="54"/>
      <c r="P43" s="215" t="s">
        <v>105</v>
      </c>
      <c r="Q43" s="238">
        <v>0.6</v>
      </c>
    </row>
    <row r="44" ht="13.95" customHeight="1" spans="1:17">
      <c r="A44" s="123" t="s">
        <v>25</v>
      </c>
      <c r="B44" s="124" t="s">
        <v>106</v>
      </c>
      <c r="C44" s="140"/>
      <c r="D44" s="141"/>
      <c r="E44" s="143"/>
      <c r="F44" s="142"/>
      <c r="G44" s="129">
        <f>H44</f>
        <v>5</v>
      </c>
      <c r="H44" s="129">
        <f>I44</f>
        <v>5</v>
      </c>
      <c r="I44" s="130">
        <v>5</v>
      </c>
      <c r="J44" s="201">
        <f>I44</f>
        <v>5</v>
      </c>
      <c r="K44" s="214"/>
      <c r="L44" s="202"/>
      <c r="M44" s="207"/>
      <c r="N44" s="204"/>
      <c r="O44" s="54"/>
      <c r="P44" s="216" t="s">
        <v>106</v>
      </c>
      <c r="Q44" s="238">
        <v>5</v>
      </c>
    </row>
    <row r="45" ht="13.95" customHeight="1" spans="1:17">
      <c r="A45" s="123" t="s">
        <v>107</v>
      </c>
      <c r="B45" s="139" t="s">
        <v>108</v>
      </c>
      <c r="C45" s="140"/>
      <c r="D45" s="141"/>
      <c r="E45" s="143"/>
      <c r="F45" s="142"/>
      <c r="G45" s="129">
        <f>H45-1</f>
        <v>38</v>
      </c>
      <c r="H45" s="129">
        <f>I45-1</f>
        <v>39</v>
      </c>
      <c r="I45" s="130">
        <v>40</v>
      </c>
      <c r="J45" s="201">
        <f>I45+1</f>
        <v>41</v>
      </c>
      <c r="K45" s="142"/>
      <c r="L45" s="202"/>
      <c r="M45" s="207"/>
      <c r="N45" s="204"/>
      <c r="O45" s="54"/>
      <c r="P45" s="217" t="s">
        <v>108</v>
      </c>
      <c r="Q45" s="239">
        <v>40</v>
      </c>
    </row>
    <row r="46" ht="13.95" customHeight="1" spans="1:17">
      <c r="A46" s="144" t="s">
        <v>109</v>
      </c>
      <c r="B46" s="124" t="s">
        <v>110</v>
      </c>
      <c r="C46" s="145"/>
      <c r="D46" s="146"/>
      <c r="E46" s="147"/>
      <c r="F46" s="148"/>
      <c r="G46" s="129">
        <f>H46-0.5</f>
        <v>1.5</v>
      </c>
      <c r="H46" s="129">
        <f>I46-0.5</f>
        <v>2</v>
      </c>
      <c r="I46" s="130">
        <v>2.5</v>
      </c>
      <c r="J46" s="201">
        <f>I46+0.5</f>
        <v>3</v>
      </c>
      <c r="K46" s="148"/>
      <c r="L46" s="218"/>
      <c r="M46" s="219"/>
      <c r="N46" s="220"/>
      <c r="O46" s="54"/>
      <c r="P46" s="217" t="s">
        <v>110</v>
      </c>
      <c r="Q46" s="239">
        <v>2.5</v>
      </c>
    </row>
    <row r="47" s="54" customFormat="1" ht="6" customHeight="1" spans="1:15">
      <c r="A47" s="149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221"/>
      <c r="O47" s="222"/>
    </row>
    <row r="48" s="55" customFormat="1" ht="13.2" customHeight="1" spans="1:15">
      <c r="A48" s="151" t="s">
        <v>111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223"/>
      <c r="O48" s="164"/>
    </row>
    <row r="49" s="55" customFormat="1" ht="13.2" customHeight="1" spans="1:15">
      <c r="A49" s="153" t="s">
        <v>112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224"/>
      <c r="O49" s="225"/>
    </row>
    <row r="50" s="55" customFormat="1" ht="13.2" customHeight="1" spans="1:15">
      <c r="A50" s="153" t="s">
        <v>113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224"/>
      <c r="O50" s="225"/>
    </row>
    <row r="51" s="55" customFormat="1" ht="13.2" customHeight="1" spans="1:15">
      <c r="A51" s="153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224"/>
      <c r="O51" s="225"/>
    </row>
    <row r="52" s="55" customFormat="1" ht="13.2" customHeight="1" spans="1:15">
      <c r="A52" s="153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224"/>
      <c r="O52" s="225"/>
    </row>
    <row r="53" s="55" customFormat="1" ht="13.2" customHeight="1" spans="1:15">
      <c r="A53" s="153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224"/>
      <c r="O53" s="225"/>
    </row>
    <row r="54" s="55" customFormat="1" ht="13.2" customHeight="1" spans="1:15">
      <c r="A54" s="155" t="s">
        <v>114</v>
      </c>
      <c r="B54" s="156"/>
      <c r="C54" s="156"/>
      <c r="D54" s="156"/>
      <c r="E54" s="157"/>
      <c r="F54" s="156"/>
      <c r="G54" s="156"/>
      <c r="H54" s="156"/>
      <c r="I54" s="156"/>
      <c r="J54" s="156"/>
      <c r="K54" s="156"/>
      <c r="L54" s="156"/>
      <c r="M54" s="226"/>
      <c r="N54" s="227"/>
      <c r="O54" s="58"/>
    </row>
    <row r="55" s="55" customFormat="1" ht="13.2" customHeight="1" spans="1:15">
      <c r="A55" s="158" t="s">
        <v>115</v>
      </c>
      <c r="B55" s="159"/>
      <c r="C55" s="159"/>
      <c r="D55" s="159"/>
      <c r="E55" s="160"/>
      <c r="F55" s="159"/>
      <c r="G55" s="159"/>
      <c r="H55" s="159"/>
      <c r="I55" s="159"/>
      <c r="J55" s="159"/>
      <c r="K55" s="159"/>
      <c r="L55" s="159"/>
      <c r="M55" s="226"/>
      <c r="N55" s="227"/>
      <c r="O55" s="58"/>
    </row>
    <row r="56" s="55" customFormat="1" ht="13.2" customHeight="1" spans="1:15">
      <c r="A56" s="158" t="s">
        <v>116</v>
      </c>
      <c r="B56" s="159"/>
      <c r="C56" s="159"/>
      <c r="D56" s="159"/>
      <c r="E56" s="160"/>
      <c r="F56" s="159"/>
      <c r="G56" s="159"/>
      <c r="H56" s="159"/>
      <c r="I56" s="159"/>
      <c r="J56" s="159"/>
      <c r="K56" s="159"/>
      <c r="L56" s="159"/>
      <c r="M56" s="226"/>
      <c r="N56" s="227"/>
      <c r="O56" s="58"/>
    </row>
    <row r="57" s="55" customFormat="1" ht="13.2" customHeight="1" spans="1:15">
      <c r="A57" s="158" t="s">
        <v>117</v>
      </c>
      <c r="B57" s="159"/>
      <c r="C57" s="159"/>
      <c r="D57" s="159"/>
      <c r="E57" s="160"/>
      <c r="F57" s="159"/>
      <c r="G57" s="159"/>
      <c r="H57" s="159"/>
      <c r="I57" s="159"/>
      <c r="J57" s="159"/>
      <c r="K57" s="159"/>
      <c r="L57" s="159"/>
      <c r="M57" s="226"/>
      <c r="N57" s="227"/>
      <c r="O57" s="58"/>
    </row>
    <row r="58" s="55" customFormat="1" ht="13.2" customHeight="1" spans="1:15">
      <c r="A58" s="158" t="s">
        <v>118</v>
      </c>
      <c r="B58" s="159"/>
      <c r="C58" s="159"/>
      <c r="D58" s="159"/>
      <c r="E58" s="160"/>
      <c r="F58" s="159"/>
      <c r="G58" s="159"/>
      <c r="H58" s="159"/>
      <c r="I58" s="159"/>
      <c r="J58" s="228"/>
      <c r="K58" s="228"/>
      <c r="L58" s="228"/>
      <c r="M58" s="226"/>
      <c r="N58" s="227"/>
      <c r="O58" s="58"/>
    </row>
    <row r="59" s="55" customFormat="1" ht="13.2" customHeight="1" spans="1:15">
      <c r="A59" s="161" t="s">
        <v>119</v>
      </c>
      <c r="B59" s="162"/>
      <c r="C59" s="162"/>
      <c r="D59" s="162"/>
      <c r="E59" s="163"/>
      <c r="F59" s="162"/>
      <c r="G59" s="162"/>
      <c r="H59" s="162"/>
      <c r="I59" s="162"/>
      <c r="J59" s="229"/>
      <c r="K59" s="229"/>
      <c r="L59" s="229"/>
      <c r="M59" s="229"/>
      <c r="N59" s="230"/>
      <c r="O59" s="58"/>
    </row>
    <row r="60" s="55" customFormat="1" ht="14.25" customHeight="1" spans="1:15">
      <c r="A60" s="164" t="s">
        <v>120</v>
      </c>
      <c r="C60" s="164"/>
      <c r="D60" s="58" t="s">
        <v>121</v>
      </c>
      <c r="E60" s="165"/>
      <c r="G60" s="166"/>
      <c r="H60" s="166" t="s">
        <v>122</v>
      </c>
      <c r="I60" s="231" t="s">
        <v>123</v>
      </c>
      <c r="J60" s="232" t="s">
        <v>124</v>
      </c>
      <c r="L60" s="164" t="s">
        <v>125</v>
      </c>
      <c r="M60" s="233">
        <v>43737</v>
      </c>
      <c r="N60" s="233"/>
      <c r="O60" s="234"/>
    </row>
  </sheetData>
  <mergeCells count="45">
    <mergeCell ref="D1:N1"/>
    <mergeCell ref="B2:C2"/>
    <mergeCell ref="D2:E2"/>
    <mergeCell ref="F2:G2"/>
    <mergeCell ref="H2:I2"/>
    <mergeCell ref="J2:K2"/>
    <mergeCell ref="M2:N2"/>
    <mergeCell ref="B3:C3"/>
    <mergeCell ref="D3:E3"/>
    <mergeCell ref="F3:G3"/>
    <mergeCell ref="H3:I3"/>
    <mergeCell ref="J3:N3"/>
    <mergeCell ref="B4:C4"/>
    <mergeCell ref="D4:E4"/>
    <mergeCell ref="F4:L4"/>
    <mergeCell ref="A5:N5"/>
    <mergeCell ref="D20:E20"/>
    <mergeCell ref="D21:E21"/>
    <mergeCell ref="D22:E22"/>
    <mergeCell ref="D23:E23"/>
    <mergeCell ref="F24:N24"/>
    <mergeCell ref="C26:D26"/>
    <mergeCell ref="C27:D27"/>
    <mergeCell ref="C35:D35"/>
    <mergeCell ref="C39:D39"/>
    <mergeCell ref="C40:D40"/>
    <mergeCell ref="C41:D41"/>
    <mergeCell ref="C42:D42"/>
    <mergeCell ref="C43:D43"/>
    <mergeCell ref="C44:D44"/>
    <mergeCell ref="C45:D45"/>
    <mergeCell ref="C46:D46"/>
    <mergeCell ref="A47:N47"/>
    <mergeCell ref="A48:N48"/>
    <mergeCell ref="A49:N49"/>
    <mergeCell ref="A50:N50"/>
    <mergeCell ref="A51:N51"/>
    <mergeCell ref="A52:N52"/>
    <mergeCell ref="A53:N53"/>
    <mergeCell ref="M60:N60"/>
    <mergeCell ref="A24:A25"/>
    <mergeCell ref="B24:B25"/>
    <mergeCell ref="E24:E25"/>
    <mergeCell ref="C24:D25"/>
    <mergeCell ref="L6:N23"/>
  </mergeCells>
  <pageMargins left="0.31496062992126" right="0.31496062992126" top="0.354330708661417" bottom="0.354330708661417" header="0.31496062992126" footer="0.31496062992126"/>
  <pageSetup paperSize="9" scale="95" orientation="portrait" horizontalDpi="600" vertic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B19" sqref="B19:C19"/>
    </sheetView>
  </sheetViews>
  <sheetFormatPr defaultColWidth="8.7" defaultRowHeight="14.25"/>
  <cols>
    <col min="1" max="1" width="13.6" style="1" customWidth="1"/>
    <col min="2" max="2" width="15.7" style="1" customWidth="1"/>
    <col min="3" max="3" width="5.7" style="1" customWidth="1"/>
    <col min="4" max="4" width="10.7" style="1" customWidth="1"/>
    <col min="5" max="5" width="8.1" style="1" customWidth="1"/>
    <col min="6" max="6" width="11.7" style="1" customWidth="1"/>
    <col min="7" max="7" width="20.5" style="1" customWidth="1"/>
    <col min="8" max="9" width="6.2" style="1" customWidth="1"/>
    <col min="10" max="10" width="13.6" style="1" customWidth="1"/>
    <col min="11" max="11" width="8.7" style="1"/>
    <col min="12" max="12" width="18.2" style="1" customWidth="1"/>
    <col min="13" max="13" width="17.7" style="1" customWidth="1"/>
    <col min="14" max="16384" width="8.7" style="1"/>
  </cols>
  <sheetData>
    <row r="1" ht="27.75" customHeight="1" spans="1:9">
      <c r="A1" s="2"/>
      <c r="B1" s="2"/>
      <c r="C1" s="3" t="s">
        <v>126</v>
      </c>
      <c r="D1" s="3"/>
      <c r="E1" s="3"/>
      <c r="F1" s="3"/>
      <c r="G1" s="3"/>
      <c r="H1" s="3"/>
      <c r="I1" s="3"/>
    </row>
    <row r="2" ht="20.25" customHeight="1" spans="3:9">
      <c r="C2" s="4"/>
      <c r="D2" s="4"/>
      <c r="E2" s="4"/>
      <c r="F2" s="4"/>
      <c r="G2" s="4"/>
      <c r="H2" s="4"/>
      <c r="I2" s="4"/>
    </row>
    <row r="3" ht="20.25" customHeight="1" spans="1:9">
      <c r="A3" s="5" t="s">
        <v>127</v>
      </c>
      <c r="B3" s="5"/>
      <c r="C3" s="5"/>
      <c r="D3" s="5"/>
      <c r="E3" s="5"/>
      <c r="F3" s="5"/>
      <c r="G3" s="5"/>
      <c r="H3" s="5"/>
      <c r="I3" s="5"/>
    </row>
    <row r="4" ht="144" customHeight="1" spans="1:9">
      <c r="A4" s="6" t="s">
        <v>128</v>
      </c>
      <c r="B4" s="6"/>
      <c r="C4" s="7" t="s">
        <v>129</v>
      </c>
      <c r="D4" s="7"/>
      <c r="E4" s="7"/>
      <c r="F4" s="8" t="s">
        <v>130</v>
      </c>
      <c r="G4" s="8"/>
      <c r="H4" s="8"/>
      <c r="I4" s="8"/>
    </row>
    <row r="5" ht="109.95" customHeight="1" spans="1:9">
      <c r="A5" s="6"/>
      <c r="B5" s="6"/>
      <c r="C5" s="7" t="s">
        <v>131</v>
      </c>
      <c r="D5" s="7"/>
      <c r="E5" s="7"/>
      <c r="F5" s="9" t="s">
        <v>132</v>
      </c>
      <c r="G5" s="9"/>
      <c r="H5" s="9"/>
      <c r="I5" s="9"/>
    </row>
    <row r="6" ht="15.6" customHeight="1" spans="1:8">
      <c r="A6" s="10"/>
      <c r="B6" s="10"/>
      <c r="C6" s="11"/>
      <c r="D6" s="11"/>
      <c r="E6" s="11"/>
      <c r="F6" s="12"/>
      <c r="G6" s="10"/>
      <c r="H6" s="13"/>
    </row>
    <row r="7" ht="20.1" customHeight="1" spans="1:10">
      <c r="A7" s="14" t="s">
        <v>133</v>
      </c>
      <c r="B7" s="15" t="s">
        <v>134</v>
      </c>
      <c r="C7" s="15"/>
      <c r="D7" s="14" t="s">
        <v>135</v>
      </c>
      <c r="E7" s="14"/>
      <c r="F7" s="16" t="s">
        <v>136</v>
      </c>
      <c r="G7" s="16"/>
      <c r="H7" s="16" t="s">
        <v>137</v>
      </c>
      <c r="I7" s="16" t="s">
        <v>138</v>
      </c>
      <c r="J7" s="43" t="s">
        <v>139</v>
      </c>
    </row>
    <row r="8" customFormat="1" ht="29.4" customHeight="1" spans="1:10">
      <c r="A8" s="14" t="s">
        <v>140</v>
      </c>
      <c r="B8" s="17" t="s">
        <v>141</v>
      </c>
      <c r="C8" s="17"/>
      <c r="D8" s="14" t="s">
        <v>142</v>
      </c>
      <c r="E8" s="14"/>
      <c r="F8" s="18" t="s">
        <v>143</v>
      </c>
      <c r="G8" s="18"/>
      <c r="H8" s="19">
        <v>1</v>
      </c>
      <c r="I8" s="19" t="s">
        <v>144</v>
      </c>
      <c r="J8" s="44"/>
    </row>
    <row r="9" customFormat="1" ht="39" customHeight="1" spans="1:15">
      <c r="A9" s="14" t="s">
        <v>145</v>
      </c>
      <c r="B9" s="15" t="s">
        <v>146</v>
      </c>
      <c r="C9" s="15"/>
      <c r="D9" s="14" t="s">
        <v>142</v>
      </c>
      <c r="E9" s="14"/>
      <c r="F9" s="18" t="s">
        <v>147</v>
      </c>
      <c r="G9" s="18"/>
      <c r="H9" s="19">
        <v>1</v>
      </c>
      <c r="I9" s="19" t="s">
        <v>144</v>
      </c>
      <c r="J9" s="44"/>
      <c r="L9" s="45"/>
      <c r="M9" s="45"/>
      <c r="N9" s="45"/>
      <c r="O9" s="46"/>
    </row>
    <row r="10" customFormat="1" ht="29.4" customHeight="1" spans="1:15">
      <c r="A10" s="14" t="s">
        <v>148</v>
      </c>
      <c r="B10" s="20" t="s">
        <v>149</v>
      </c>
      <c r="C10" s="21"/>
      <c r="D10" s="14" t="s">
        <v>142</v>
      </c>
      <c r="E10" s="14"/>
      <c r="F10" s="18" t="s">
        <v>150</v>
      </c>
      <c r="G10" s="18"/>
      <c r="H10" s="19">
        <v>1</v>
      </c>
      <c r="I10" s="19" t="s">
        <v>151</v>
      </c>
      <c r="J10" s="32"/>
      <c r="L10" s="45"/>
      <c r="M10" s="45"/>
      <c r="N10" s="45"/>
      <c r="O10" s="46"/>
    </row>
    <row r="11" customFormat="1" ht="28.2" customHeight="1" spans="1:15">
      <c r="A11" s="14" t="s">
        <v>152</v>
      </c>
      <c r="B11" s="20" t="s">
        <v>153</v>
      </c>
      <c r="C11" s="21"/>
      <c r="D11" s="14" t="s">
        <v>142</v>
      </c>
      <c r="E11" s="14"/>
      <c r="F11" s="22" t="s">
        <v>154</v>
      </c>
      <c r="G11" s="23"/>
      <c r="H11" s="19">
        <v>1</v>
      </c>
      <c r="I11" s="19" t="s">
        <v>144</v>
      </c>
      <c r="J11" s="32"/>
      <c r="L11" s="45"/>
      <c r="M11" s="45"/>
      <c r="N11" s="45"/>
      <c r="O11" s="46"/>
    </row>
    <row r="12" customFormat="1" ht="29.4" customHeight="1" spans="1:15">
      <c r="A12" s="14" t="s">
        <v>155</v>
      </c>
      <c r="B12" s="15" t="s">
        <v>156</v>
      </c>
      <c r="C12" s="15"/>
      <c r="D12" s="14" t="s">
        <v>40</v>
      </c>
      <c r="E12" s="14"/>
      <c r="F12" s="18" t="s">
        <v>157</v>
      </c>
      <c r="G12" s="18"/>
      <c r="H12" s="19">
        <v>1</v>
      </c>
      <c r="I12" s="19" t="s">
        <v>158</v>
      </c>
      <c r="J12" s="32"/>
      <c r="L12" s="45"/>
      <c r="M12" s="45"/>
      <c r="N12" s="45"/>
      <c r="O12" s="46"/>
    </row>
    <row r="13" customFormat="1" ht="54.6" customHeight="1" spans="1:15">
      <c r="A13" s="14" t="s">
        <v>159</v>
      </c>
      <c r="B13" s="15" t="s">
        <v>160</v>
      </c>
      <c r="C13" s="15"/>
      <c r="D13" s="14" t="s">
        <v>161</v>
      </c>
      <c r="E13" s="14"/>
      <c r="F13" s="18" t="s">
        <v>162</v>
      </c>
      <c r="G13" s="18"/>
      <c r="H13" s="19">
        <v>1</v>
      </c>
      <c r="I13" s="19" t="s">
        <v>163</v>
      </c>
      <c r="J13" s="47"/>
      <c r="L13" s="45"/>
      <c r="M13" s="45"/>
      <c r="N13" s="45"/>
      <c r="O13" s="46"/>
    </row>
    <row r="14" customFormat="1" ht="37.95" customHeight="1" spans="1:10">
      <c r="A14" s="14" t="s">
        <v>164</v>
      </c>
      <c r="B14" s="17" t="s">
        <v>165</v>
      </c>
      <c r="C14" s="17"/>
      <c r="D14" s="14" t="s">
        <v>142</v>
      </c>
      <c r="E14" s="14"/>
      <c r="F14" s="18" t="s">
        <v>166</v>
      </c>
      <c r="G14" s="18"/>
      <c r="H14" s="19">
        <v>1</v>
      </c>
      <c r="I14" s="19" t="s">
        <v>151</v>
      </c>
      <c r="J14" s="48"/>
    </row>
    <row r="15" customFormat="1" ht="28.2" customHeight="1" spans="1:10">
      <c r="A15" s="14" t="s">
        <v>167</v>
      </c>
      <c r="B15" s="15" t="s">
        <v>168</v>
      </c>
      <c r="C15" s="15"/>
      <c r="D15" s="14" t="s">
        <v>142</v>
      </c>
      <c r="E15" s="14"/>
      <c r="F15" s="18" t="s">
        <v>169</v>
      </c>
      <c r="G15" s="18"/>
      <c r="H15" s="19">
        <v>1</v>
      </c>
      <c r="I15" s="19" t="s">
        <v>151</v>
      </c>
      <c r="J15" s="49"/>
    </row>
    <row r="16" customFormat="1" ht="32.4" customHeight="1" spans="1:10">
      <c r="A16" s="14" t="s">
        <v>170</v>
      </c>
      <c r="B16" s="17" t="s">
        <v>171</v>
      </c>
      <c r="C16" s="17"/>
      <c r="D16" s="14" t="s">
        <v>142</v>
      </c>
      <c r="E16" s="14"/>
      <c r="F16" s="18" t="s">
        <v>172</v>
      </c>
      <c r="G16" s="18"/>
      <c r="H16" s="19">
        <v>1</v>
      </c>
      <c r="I16" s="19" t="s">
        <v>144</v>
      </c>
      <c r="J16" s="44"/>
    </row>
    <row r="17" customFormat="1" ht="30.6" customHeight="1" spans="1:10">
      <c r="A17" s="15" t="s">
        <v>173</v>
      </c>
      <c r="B17" s="15" t="s">
        <v>174</v>
      </c>
      <c r="C17" s="15"/>
      <c r="D17" s="14" t="s">
        <v>175</v>
      </c>
      <c r="E17" s="14"/>
      <c r="F17" s="18" t="s">
        <v>176</v>
      </c>
      <c r="G17" s="18"/>
      <c r="H17" s="19">
        <v>1</v>
      </c>
      <c r="I17" s="19" t="s">
        <v>144</v>
      </c>
      <c r="J17" s="32"/>
    </row>
    <row r="18" customFormat="1" ht="16.2" customHeight="1" spans="1:10">
      <c r="A18" s="24" t="s">
        <v>177</v>
      </c>
      <c r="B18" s="15" t="s">
        <v>160</v>
      </c>
      <c r="C18" s="15"/>
      <c r="D18" s="24" t="s">
        <v>178</v>
      </c>
      <c r="E18" s="24"/>
      <c r="F18" s="18" t="s">
        <v>179</v>
      </c>
      <c r="G18" s="18"/>
      <c r="H18" s="19">
        <v>1</v>
      </c>
      <c r="I18" s="19" t="s">
        <v>144</v>
      </c>
      <c r="J18" s="32"/>
    </row>
    <row r="19" customFormat="1" ht="16.2" customHeight="1" spans="1:10">
      <c r="A19" s="24" t="s">
        <v>180</v>
      </c>
      <c r="B19" s="15" t="s">
        <v>160</v>
      </c>
      <c r="C19" s="15"/>
      <c r="D19" s="24" t="s">
        <v>178</v>
      </c>
      <c r="E19" s="24"/>
      <c r="F19" s="25" t="s">
        <v>181</v>
      </c>
      <c r="G19" s="25"/>
      <c r="H19" s="26">
        <v>1</v>
      </c>
      <c r="I19" s="26" t="s">
        <v>144</v>
      </c>
      <c r="J19" s="32"/>
    </row>
    <row r="20" ht="52.2" customHeight="1" spans="1:10">
      <c r="A20" s="18" t="s">
        <v>182</v>
      </c>
      <c r="B20" s="15" t="s">
        <v>183</v>
      </c>
      <c r="C20" s="15"/>
      <c r="D20" s="24" t="s">
        <v>40</v>
      </c>
      <c r="E20" s="24"/>
      <c r="F20" s="18" t="s">
        <v>184</v>
      </c>
      <c r="G20" s="18"/>
      <c r="H20" s="19">
        <v>0.8</v>
      </c>
      <c r="I20" s="19" t="s">
        <v>185</v>
      </c>
      <c r="J20" s="47"/>
    </row>
    <row r="21" ht="14.4" customHeight="1" spans="1:9">
      <c r="A21" s="27"/>
      <c r="B21" s="28"/>
      <c r="C21" s="28"/>
      <c r="D21" s="27"/>
      <c r="E21" s="27"/>
      <c r="F21" s="29"/>
      <c r="G21" s="29"/>
      <c r="H21" s="30"/>
      <c r="I21" s="30"/>
    </row>
    <row r="22" ht="14.4" customHeight="1" spans="1:9">
      <c r="A22" s="31" t="s">
        <v>186</v>
      </c>
      <c r="B22" s="31"/>
      <c r="C22" s="31"/>
      <c r="D22" s="31"/>
      <c r="E22" s="31"/>
      <c r="F22" s="31"/>
      <c r="G22" s="31"/>
      <c r="H22" s="31"/>
      <c r="I22" s="31"/>
    </row>
    <row r="23" ht="14.4" customHeight="1" spans="1:10">
      <c r="A23" s="32" t="s">
        <v>187</v>
      </c>
      <c r="B23" s="33" t="s">
        <v>188</v>
      </c>
      <c r="C23" s="33"/>
      <c r="D23" s="33"/>
      <c r="E23" s="33"/>
      <c r="F23" s="33"/>
      <c r="G23" s="33"/>
      <c r="H23" s="33"/>
      <c r="I23" s="33"/>
      <c r="J23" s="50"/>
    </row>
    <row r="24" ht="14.4" customHeight="1" spans="1:10">
      <c r="A24" s="32"/>
      <c r="B24" s="33" t="s">
        <v>189</v>
      </c>
      <c r="C24" s="33"/>
      <c r="D24" s="33"/>
      <c r="E24" s="33"/>
      <c r="F24" s="33"/>
      <c r="G24" s="33"/>
      <c r="H24" s="33"/>
      <c r="I24" s="33"/>
      <c r="J24" s="50"/>
    </row>
    <row r="25" ht="14.4" customHeight="1" spans="1:10">
      <c r="A25" s="32"/>
      <c r="B25" s="33" t="s">
        <v>190</v>
      </c>
      <c r="C25" s="33"/>
      <c r="D25" s="33"/>
      <c r="E25" s="33"/>
      <c r="F25" s="33"/>
      <c r="G25" s="33"/>
      <c r="H25" s="33"/>
      <c r="I25" s="33"/>
      <c r="J25" s="50"/>
    </row>
    <row r="26" ht="14.4" customHeight="1" spans="1:9">
      <c r="A26" s="32" t="s">
        <v>191</v>
      </c>
      <c r="B26" s="33" t="s">
        <v>192</v>
      </c>
      <c r="C26" s="33"/>
      <c r="D26" s="33"/>
      <c r="E26" s="33"/>
      <c r="F26" s="33"/>
      <c r="G26" s="33"/>
      <c r="H26" s="33"/>
      <c r="I26" s="33"/>
    </row>
    <row r="27" ht="14.4" customHeight="1" spans="1:9">
      <c r="A27" s="32"/>
      <c r="B27" s="33" t="s">
        <v>193</v>
      </c>
      <c r="C27" s="33"/>
      <c r="D27" s="33"/>
      <c r="E27" s="33"/>
      <c r="F27" s="33"/>
      <c r="G27" s="33"/>
      <c r="H27" s="33"/>
      <c r="I27" s="33"/>
    </row>
    <row r="28" ht="14.4" customHeight="1" spans="1:9">
      <c r="A28" s="32" t="s">
        <v>194</v>
      </c>
      <c r="B28" s="33" t="s">
        <v>195</v>
      </c>
      <c r="C28" s="33"/>
      <c r="D28" s="33"/>
      <c r="E28" s="33"/>
      <c r="F28" s="33"/>
      <c r="G28" s="33"/>
      <c r="H28" s="33"/>
      <c r="I28" s="33"/>
    </row>
    <row r="29" ht="14.4" customHeight="1" spans="1:9">
      <c r="A29" s="32"/>
      <c r="B29" s="34" t="s">
        <v>196</v>
      </c>
      <c r="C29" s="34"/>
      <c r="D29" s="34"/>
      <c r="E29" s="34"/>
      <c r="F29" s="34"/>
      <c r="G29" s="34"/>
      <c r="H29" s="34"/>
      <c r="I29" s="34"/>
    </row>
    <row r="30" ht="14.4" customHeight="1" spans="1:9">
      <c r="A30" s="32"/>
      <c r="B30" s="33" t="s">
        <v>197</v>
      </c>
      <c r="C30" s="33"/>
      <c r="D30" s="33"/>
      <c r="E30" s="33"/>
      <c r="F30" s="33"/>
      <c r="G30" s="33"/>
      <c r="H30" s="33"/>
      <c r="I30" s="33"/>
    </row>
    <row r="31" ht="14.4" customHeight="1" spans="1:9">
      <c r="A31" s="32"/>
      <c r="B31" s="33" t="s">
        <v>198</v>
      </c>
      <c r="C31" s="33"/>
      <c r="D31" s="33"/>
      <c r="E31" s="33"/>
      <c r="F31" s="33"/>
      <c r="G31" s="33"/>
      <c r="H31" s="33"/>
      <c r="I31" s="33"/>
    </row>
    <row r="32" ht="30" customHeight="1" spans="1:9">
      <c r="A32" s="32"/>
      <c r="B32" s="35" t="s">
        <v>199</v>
      </c>
      <c r="C32" s="36"/>
      <c r="D32" s="36"/>
      <c r="E32" s="36"/>
      <c r="F32" s="36"/>
      <c r="G32" s="36"/>
      <c r="H32" s="36"/>
      <c r="I32" s="51"/>
    </row>
    <row r="33" ht="14.4" customHeight="1" spans="1:9">
      <c r="A33" s="37"/>
      <c r="B33" s="38"/>
      <c r="C33" s="38"/>
      <c r="D33" s="38"/>
      <c r="E33" s="38"/>
      <c r="F33" s="38"/>
      <c r="G33" s="38"/>
      <c r="H33" s="38"/>
      <c r="I33" s="52"/>
    </row>
    <row r="34" ht="14.4" customHeight="1" spans="1:9">
      <c r="A34" s="39" t="s">
        <v>200</v>
      </c>
      <c r="B34" s="40"/>
      <c r="C34" s="40"/>
      <c r="D34" s="40"/>
      <c r="E34" s="40"/>
      <c r="F34" s="40"/>
      <c r="G34" s="40"/>
      <c r="H34" s="40"/>
      <c r="I34" s="53"/>
    </row>
    <row r="35" ht="14.4" customHeight="1" spans="1:9">
      <c r="A35" s="39" t="s">
        <v>201</v>
      </c>
      <c r="B35" s="40"/>
      <c r="C35" s="40"/>
      <c r="D35" s="40"/>
      <c r="E35" s="40"/>
      <c r="F35" s="40"/>
      <c r="G35" s="40"/>
      <c r="H35" s="40"/>
      <c r="I35" s="53"/>
    </row>
    <row r="36" ht="14.4" customHeight="1" spans="1:9">
      <c r="A36" s="41" t="s">
        <v>202</v>
      </c>
      <c r="B36" s="41"/>
      <c r="C36" s="41" t="s">
        <v>203</v>
      </c>
      <c r="D36" s="41"/>
      <c r="E36" s="42" t="s">
        <v>124</v>
      </c>
      <c r="F36" s="42"/>
      <c r="G36" s="42"/>
      <c r="H36" s="42"/>
      <c r="I36" s="42"/>
    </row>
    <row r="37" spans="1:2">
      <c r="A37" s="41"/>
      <c r="B37" s="41"/>
    </row>
  </sheetData>
  <mergeCells count="66">
    <mergeCell ref="C1:I1"/>
    <mergeCell ref="C2:I2"/>
    <mergeCell ref="A3:I3"/>
    <mergeCell ref="C4:E4"/>
    <mergeCell ref="F4:I4"/>
    <mergeCell ref="C5:E5"/>
    <mergeCell ref="F5:I5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A22:I22"/>
    <mergeCell ref="B23:I23"/>
    <mergeCell ref="B24:I24"/>
    <mergeCell ref="B25:I25"/>
    <mergeCell ref="B26:I26"/>
    <mergeCell ref="B27:I27"/>
    <mergeCell ref="B28:I28"/>
    <mergeCell ref="B29:I29"/>
    <mergeCell ref="B30:I30"/>
    <mergeCell ref="B31:I31"/>
    <mergeCell ref="B32:I32"/>
    <mergeCell ref="A34:I34"/>
    <mergeCell ref="A35:I35"/>
    <mergeCell ref="A23:A25"/>
    <mergeCell ref="A26:A27"/>
    <mergeCell ref="A28:A32"/>
    <mergeCell ref="A4:B5"/>
  </mergeCells>
  <dataValidations count="1">
    <dataValidation type="list" allowBlank="1" showInputMessage="1" showErrorMessage="1" sqref="D36">
      <formula1>#REF!</formula1>
    </dataValidation>
  </dataValidations>
  <pageMargins left="0.31496062992126" right="0.31496062992126" top="0.354330708661417" bottom="0.354330708661417" header="0.31496062992126" footer="0.31496062992126"/>
  <pageSetup paperSize="9" scale="80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JUJUMAO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工艺制单（国内） </vt:lpstr>
      <vt:lpstr>车唛包装资料（国内单）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JUJUMAO</dc:creator>
  <cp:lastModifiedBy>Administrator</cp:lastModifiedBy>
  <dcterms:created xsi:type="dcterms:W3CDTF">2004-01-04T07:39:18Z</dcterms:created>
  <cp:lastPrinted>2019-09-18T09:49:45Z</cp:lastPrinted>
  <dcterms:modified xsi:type="dcterms:W3CDTF">2024-07-05T08:41:34Z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