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 activeTab="4"/>
  </bookViews>
  <sheets>
    <sheet name="预约送货单SKU" sheetId="2" r:id="rId1"/>
    <sheet name="模板" sheetId="3" r:id="rId2"/>
    <sheet name="收货地址" sheetId="4" r:id="rId3"/>
    <sheet name="系统步骤" sheetId="5" r:id="rId4"/>
    <sheet name="Sheet1" sheetId="6" r:id="rId5"/>
  </sheets>
  <externalReferences>
    <externalReference r:id="rId7"/>
  </externalReferences>
  <calcPr calcId="191029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<sst xmlns="http://schemas.openxmlformats.org/spreadsheetml/2006/main" count="332" uniqueCount="85">
  <si>
    <t>图片</t>
  </si>
  <si>
    <t>状态</t>
  </si>
  <si>
    <t>预约单号</t>
  </si>
  <si>
    <t>预约类型</t>
  </si>
  <si>
    <t>款式编号</t>
  </si>
  <si>
    <t>款式名称</t>
  </si>
  <si>
    <t>供应商</t>
  </si>
  <si>
    <t>供应商编码</t>
  </si>
  <si>
    <t>单价</t>
  </si>
  <si>
    <t>预约数量</t>
  </si>
  <si>
    <t>预约金额</t>
  </si>
  <si>
    <t>已入库量</t>
  </si>
  <si>
    <t>预约日期</t>
  </si>
  <si>
    <t>预约时段</t>
  </si>
  <si>
    <t>来源类型</t>
  </si>
  <si>
    <t>来源单号</t>
  </si>
  <si>
    <t>采购单号</t>
  </si>
  <si>
    <t>外部单号</t>
  </si>
  <si>
    <t>来源内部单号</t>
  </si>
  <si>
    <t>仓库</t>
  </si>
  <si>
    <t>品牌</t>
  </si>
  <si>
    <t>订单类型</t>
  </si>
  <si>
    <t>快递公司</t>
  </si>
  <si>
    <t>箱号</t>
  </si>
  <si>
    <t>SKU</t>
  </si>
  <si>
    <t>颜色</t>
  </si>
  <si>
    <t>尺码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</si>
  <si>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</si>
  <si>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</si>
  <si>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</si>
  <si>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</si>
  <si>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</si>
  <si>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</si>
  <si>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</si>
  <si>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</si>
  <si>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RY20240423027</t>
  </si>
  <si>
    <t>正品</t>
  </si>
  <si>
    <t>CW502KT0414</t>
  </si>
  <si>
    <t>女装毛织开衫</t>
  </si>
  <si>
    <t>同发</t>
  </si>
  <si>
    <t>400087</t>
  </si>
  <si>
    <t>225</t>
  </si>
  <si>
    <t>4275</t>
  </si>
  <si>
    <t>2024-04-23</t>
  </si>
  <si>
    <t>全时段</t>
  </si>
  <si>
    <t>MO20240228014</t>
  </si>
  <si>
    <t>南浦正品仓</t>
  </si>
  <si>
    <t>CHESTER CHARLES</t>
  </si>
  <si>
    <t>首单</t>
  </si>
  <si>
    <t>CW502KT0414B0L</t>
  </si>
  <si>
    <t>正黑</t>
  </si>
  <si>
    <t>L</t>
  </si>
  <si>
    <t>张春菊</t>
  </si>
  <si>
    <t>11700</t>
  </si>
  <si>
    <t>CW502KT0414B0M</t>
  </si>
  <si>
    <t>M</t>
  </si>
  <si>
    <t>10575</t>
  </si>
  <si>
    <t>CW502KT0414B0S</t>
  </si>
  <si>
    <t>S</t>
  </si>
  <si>
    <t>1350</t>
  </si>
  <si>
    <t>CW502KT0414B0XL</t>
  </si>
  <si>
    <t>XL</t>
  </si>
  <si>
    <t>来源单号（采购单号/预约单号）</t>
  </si>
  <si>
    <t>款号</t>
  </si>
  <si>
    <t>收货地址</t>
  </si>
  <si>
    <t>物流公司</t>
  </si>
  <si>
    <t>箱数</t>
  </si>
  <si>
    <t>总箱数</t>
  </si>
  <si>
    <t>订单总备注</t>
  </si>
  <si>
    <t>广州期货仓</t>
  </si>
  <si>
    <t>XS</t>
  </si>
  <si>
    <t>XXL</t>
  </si>
  <si>
    <t>武汉仓</t>
  </si>
  <si>
    <t>香港仓</t>
  </si>
  <si>
    <t>南浦拍照样衣仓</t>
  </si>
  <si>
    <t>大货样衣仓</t>
  </si>
  <si>
    <t>实际可出货</t>
  </si>
  <si>
    <t>香港</t>
  </si>
  <si>
    <t>广州</t>
  </si>
  <si>
    <t>武汉</t>
  </si>
  <si>
    <t>1、下载“预约送货单”</t>
  </si>
  <si>
    <t>2、“装箱指令单批量导入”，然后导入SCM并审核，最后把分仓明细发回给生产部，并提醒她们核对一下</t>
  </si>
  <si>
    <t>求和项:预约数量</t>
  </si>
  <si>
    <t>(空白)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</si>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</sst>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Calibri"/>
      <charset val="134"/>
    </font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0">
    <xf numFmtId="0" fontId="0" fillId="0" borderId="0" xfId="0" applyNumberFormat="1" applyFont="1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51"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  <numFmt numFmtId="0" formatCode="General"/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  <numFmt numFmtId="0" formatCode="General"/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  <numFmt numFmtId="0" formatCode="General"/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  <numFmt numFmtId="0" formatCode="General"/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  <numFmt numFmtId="0" formatCode="General"/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  <numFmt numFmtId="0" formatCode="General"/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  <numFmt numFmtId="0" formatCode="General"/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  <numFmt numFmtId="0" formatCode="General"/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  <numFmt numFmtId="0" formatCode="General"/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  <numFmt numFmtId="0" formatCode="General"/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  <numFmt numFmtId="0" formatCode="General"/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  <numFmt numFmtId="0" formatCode="General"/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  <numFmt numFmtId="0" formatCode="General"/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  <numFmt numFmtId="0" formatCode="General"/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  <numFmt numFmtId="0" formatCode="General"/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  <numFmt numFmtId="0" formatCode="General"/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  <numFmt numFmtId="0" formatCode="General"/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  <numFmt numFmtId="0" formatCode="General"/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  <numFmt numFmtId="0" formatCode="General"/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  <numFmt numFmtId="0" formatCode="General"/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  <numFmt numFmtId="0" formatCode="General"/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  <numFmt numFmtId="0" formatCode="General"/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  <numFmt numFmtId="0" formatCode="General"/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  <numFmt numFmtId="0" formatCode="General"/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  <numFmt numFmtId="0" formatCode="General"/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  <numFmt numFmtId="0" formatCode="General"/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  <numFmt numFmtId="0" formatCode="General"/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  <numFmt numFmtId="0" formatCode="General"/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  <numFmt numFmtId="0" formatCode="General"/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  <numFmt numFmtId="0" formatCode="General"/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  <numFmt numFmtId="0" formatCode="General"/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  <numFmt numFmtId="0" formatCode="General"/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  <numFmt numFmtId="0" formatCode="General"/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  <numFmt numFmtId="0" formatCode="General"/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40"/>
      <tableStyleElement type="headerRow" dxfId="39"/>
      <tableStyleElement type="totalRow" dxfId="38"/>
      <tableStyleElement type="firstColumn" dxfId="37"/>
      <tableStyleElement type="lastColumn" dxfId="36"/>
      <tableStyleElement type="firstRowStripe" dxfId="35"/>
      <tableStyleElement type="firstColumnStripe" dxfId="34"/>
    </tableStyle>
    <tableStyle name="PivotStylePreset2_Accent1" table="0" count="10" xr9:uid="{267968C8-6FFD-4C36-ACC1-9EA1FD1885CA}">
      <tableStyleElement type="headerRow" dxfId="50"/>
      <tableStyleElement type="totalRow" dxfId="49"/>
      <tableStyleElement type="firstRowStripe" dxfId="48"/>
      <tableStyleElement type="firstColumnStripe" dxfId="47"/>
      <tableStyleElement type="firstSubtotalRow" dxfId="46"/>
      <tableStyleElement type="secondSubtotalRow" dxfId="45"/>
      <tableStyleElement type="firstRowSubheading" dxfId="44"/>
      <tableStyleElement type="secondRowSubheading" dxfId="43"/>
      <tableStyleElement type="pageFieldLabels" dxfId="42"/>
      <tableStyleElement type="pageFieldValues" dxfId="4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17</xdr:row>
      <xdr:rowOff>126365</xdr:rowOff>
    </xdr:from>
    <xdr:to>
      <xdr:col>11</xdr:col>
      <xdr:colOff>154305</xdr:colOff>
      <xdr:row>38</xdr:row>
      <xdr:rowOff>38100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700" y="36887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919-&#38656;&#27714;&#36865;&#36135;&#21333;-2024042817541580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预约送货单"/>
      <sheetName val="Sheet1"/>
      <sheetName val="预约送货单SKU"/>
    </sheetNames>
    <sheetDataSet>
      <sheetData sheetId="0"/>
      <sheetData sheetId="1"/>
      <sheetData sheetId="2">
        <row r="1">
          <cell r="A1" t="str">
            <v>图片</v>
          </cell>
          <cell r="B1" t="str">
            <v>状态</v>
          </cell>
          <cell r="C1" t="str">
            <v>预约单号</v>
          </cell>
          <cell r="D1" t="str">
            <v>预约类型</v>
          </cell>
          <cell r="E1" t="str">
            <v>款式编号</v>
          </cell>
          <cell r="F1" t="str">
            <v>款式名称</v>
          </cell>
          <cell r="G1" t="str">
            <v>供应商</v>
          </cell>
          <cell r="H1" t="str">
            <v>供应商编码</v>
          </cell>
          <cell r="I1" t="str">
            <v>单价</v>
          </cell>
          <cell r="J1" t="str">
            <v>预约数量</v>
          </cell>
          <cell r="K1" t="str">
            <v>预约金额</v>
          </cell>
          <cell r="L1" t="str">
            <v>已入库量</v>
          </cell>
          <cell r="M1" t="str">
            <v>预约日期</v>
          </cell>
          <cell r="N1" t="str">
            <v>预约时段</v>
          </cell>
          <cell r="O1" t="str">
            <v>来源类型</v>
          </cell>
          <cell r="P1" t="str">
            <v>来源单号</v>
          </cell>
          <cell r="Q1" t="str">
            <v>采购单号</v>
          </cell>
          <cell r="R1" t="str">
            <v>外部单号</v>
          </cell>
          <cell r="S1" t="str">
            <v>来源内部单号</v>
          </cell>
          <cell r="T1" t="str">
            <v>仓库</v>
          </cell>
          <cell r="U1" t="str">
            <v>品牌</v>
          </cell>
          <cell r="V1" t="str">
            <v>订单类型</v>
          </cell>
          <cell r="W1" t="str">
            <v>快递公司</v>
          </cell>
          <cell r="X1" t="str">
            <v>箱号</v>
          </cell>
          <cell r="Y1" t="str">
            <v>SKU</v>
          </cell>
          <cell r="Z1" t="str">
            <v>颜色</v>
          </cell>
          <cell r="AA1" t="str">
            <v>尺码</v>
          </cell>
          <cell r="AB1" t="str">
            <v>备注</v>
          </cell>
          <cell r="AC1" t="str">
            <v>创建人</v>
          </cell>
          <cell r="AD1" t="str">
            <v>审核人</v>
          </cell>
          <cell r="AE1" t="str">
            <v>审核时间</v>
          </cell>
        </row>
        <row r="2">
          <cell r="B2" t="str">
            <v>已审核</v>
          </cell>
          <cell r="C2" t="str">
            <v>RY20240428028</v>
          </cell>
          <cell r="D2" t="str">
            <v>正品</v>
          </cell>
          <cell r="E2" t="str">
            <v>CW501IL0014</v>
          </cell>
          <cell r="F2" t="str">
            <v>女装长半裙</v>
          </cell>
          <cell r="G2" t="str">
            <v>姐妹花</v>
          </cell>
          <cell r="H2" t="str">
            <v>400013</v>
          </cell>
          <cell r="I2" t="str">
            <v>146.45</v>
          </cell>
          <cell r="J2">
            <v>20</v>
          </cell>
          <cell r="K2" t="str">
            <v>2929</v>
          </cell>
          <cell r="L2">
            <v>0</v>
          </cell>
          <cell r="M2" t="str">
            <v>2024-04-28</v>
          </cell>
          <cell r="N2" t="str">
            <v>全时段</v>
          </cell>
          <cell r="O2" t="str">
            <v>正品</v>
          </cell>
          <cell r="P2" t="str">
            <v>MO20231212349</v>
          </cell>
          <cell r="Q2" t="str">
            <v>MO20231212349</v>
          </cell>
        </row>
        <row r="2">
          <cell r="T2" t="str">
            <v>南浦正品仓</v>
          </cell>
          <cell r="U2" t="str">
            <v>CHESTER CHARLES</v>
          </cell>
          <cell r="V2" t="str">
            <v>首单</v>
          </cell>
        </row>
        <row r="2">
          <cell r="Y2" t="str">
            <v>CW501IL0014BWL</v>
          </cell>
          <cell r="Z2" t="str">
            <v>黑色印花</v>
          </cell>
          <cell r="AA2" t="str">
            <v>L</v>
          </cell>
          <cell r="AB2" t="str">
            <v>CMT</v>
          </cell>
          <cell r="AC2" t="str">
            <v>韦秋霞</v>
          </cell>
          <cell r="AD2" t="str">
            <v>韦秋霞</v>
          </cell>
          <cell r="AE2" t="str">
            <v>2024-04-28</v>
          </cell>
        </row>
        <row r="3">
          <cell r="B3" t="str">
            <v>已审核</v>
          </cell>
          <cell r="C3" t="str">
            <v>RY20240428028</v>
          </cell>
          <cell r="D3" t="str">
            <v>正品</v>
          </cell>
          <cell r="E3" t="str">
            <v>CW501IL0014</v>
          </cell>
          <cell r="F3" t="str">
            <v>女装长半裙</v>
          </cell>
          <cell r="G3" t="str">
            <v>姐妹花</v>
          </cell>
          <cell r="H3" t="str">
            <v>400013</v>
          </cell>
          <cell r="I3" t="str">
            <v>146.45</v>
          </cell>
          <cell r="J3">
            <v>40</v>
          </cell>
          <cell r="K3" t="str">
            <v>5858</v>
          </cell>
          <cell r="L3">
            <v>0</v>
          </cell>
          <cell r="M3" t="str">
            <v>2024-04-28</v>
          </cell>
          <cell r="N3" t="str">
            <v>全时段</v>
          </cell>
          <cell r="O3" t="str">
            <v>正品</v>
          </cell>
          <cell r="P3" t="str">
            <v>MO20231212349</v>
          </cell>
          <cell r="Q3" t="str">
            <v>MO20231212349</v>
          </cell>
        </row>
        <row r="3">
          <cell r="T3" t="str">
            <v>南浦正品仓</v>
          </cell>
          <cell r="U3" t="str">
            <v>CHESTER CHARLES</v>
          </cell>
          <cell r="V3" t="str">
            <v>首单</v>
          </cell>
        </row>
        <row r="3">
          <cell r="Y3" t="str">
            <v>CW501IL0014BWM</v>
          </cell>
          <cell r="Z3" t="str">
            <v>黑色印花</v>
          </cell>
          <cell r="AA3" t="str">
            <v>M</v>
          </cell>
          <cell r="AB3" t="str">
            <v>CMT</v>
          </cell>
          <cell r="AC3" t="str">
            <v>韦秋霞</v>
          </cell>
          <cell r="AD3" t="str">
            <v>韦秋霞</v>
          </cell>
          <cell r="AE3" t="str">
            <v>2024-04-28</v>
          </cell>
        </row>
        <row r="4">
          <cell r="B4" t="str">
            <v>已审核</v>
          </cell>
          <cell r="C4" t="str">
            <v>RY20240428028</v>
          </cell>
          <cell r="D4" t="str">
            <v>正品</v>
          </cell>
          <cell r="E4" t="str">
            <v>CW501IL0014</v>
          </cell>
          <cell r="F4" t="str">
            <v>女装长半裙</v>
          </cell>
          <cell r="G4" t="str">
            <v>姐妹花</v>
          </cell>
          <cell r="H4" t="str">
            <v>400013</v>
          </cell>
          <cell r="I4" t="str">
            <v>146.45</v>
          </cell>
          <cell r="J4">
            <v>40</v>
          </cell>
          <cell r="K4" t="str">
            <v>5858</v>
          </cell>
          <cell r="L4">
            <v>0</v>
          </cell>
          <cell r="M4" t="str">
            <v>2024-04-28</v>
          </cell>
          <cell r="N4" t="str">
            <v>全时段</v>
          </cell>
          <cell r="O4" t="str">
            <v>正品</v>
          </cell>
          <cell r="P4" t="str">
            <v>MO20231212349</v>
          </cell>
          <cell r="Q4" t="str">
            <v>MO20231212349</v>
          </cell>
        </row>
        <row r="4">
          <cell r="T4" t="str">
            <v>南浦正品仓</v>
          </cell>
          <cell r="U4" t="str">
            <v>CHESTER CHARLES</v>
          </cell>
          <cell r="V4" t="str">
            <v>首单</v>
          </cell>
        </row>
        <row r="4">
          <cell r="Y4" t="str">
            <v>CW501IL0014BWS</v>
          </cell>
          <cell r="Z4" t="str">
            <v>黑色印花</v>
          </cell>
          <cell r="AA4" t="str">
            <v>S</v>
          </cell>
          <cell r="AB4" t="str">
            <v>CMT</v>
          </cell>
          <cell r="AC4" t="str">
            <v>韦秋霞</v>
          </cell>
          <cell r="AD4" t="str">
            <v>韦秋霞</v>
          </cell>
          <cell r="AE4" t="str">
            <v>2024-04-28</v>
          </cell>
        </row>
        <row r="5">
          <cell r="B5" t="str">
            <v>已审核</v>
          </cell>
          <cell r="C5" t="str">
            <v>RY20240428028</v>
          </cell>
          <cell r="D5" t="str">
            <v>正品</v>
          </cell>
          <cell r="E5" t="str">
            <v>CW501IL0014</v>
          </cell>
          <cell r="F5" t="str">
            <v>女装长半裙</v>
          </cell>
          <cell r="G5" t="str">
            <v>姐妹花</v>
          </cell>
          <cell r="H5" t="str">
            <v>400013</v>
          </cell>
          <cell r="I5" t="str">
            <v>146.45</v>
          </cell>
          <cell r="J5">
            <v>5</v>
          </cell>
          <cell r="K5" t="str">
            <v>732.25</v>
          </cell>
          <cell r="L5">
            <v>0</v>
          </cell>
          <cell r="M5" t="str">
            <v>2024-04-28</v>
          </cell>
          <cell r="N5" t="str">
            <v>全时段</v>
          </cell>
          <cell r="O5" t="str">
            <v>正品</v>
          </cell>
          <cell r="P5" t="str">
            <v>MO20231212349</v>
          </cell>
          <cell r="Q5" t="str">
            <v>MO20231212349</v>
          </cell>
        </row>
        <row r="5">
          <cell r="T5" t="str">
            <v>南浦正品仓</v>
          </cell>
          <cell r="U5" t="str">
            <v>CHESTER CHARLES</v>
          </cell>
          <cell r="V5" t="str">
            <v>首单</v>
          </cell>
        </row>
        <row r="5">
          <cell r="Y5" t="str">
            <v>CW501IL0014BWXL</v>
          </cell>
          <cell r="Z5" t="str">
            <v>黑色印花</v>
          </cell>
          <cell r="AA5" t="str">
            <v>XL</v>
          </cell>
          <cell r="AB5" t="str">
            <v>CMT</v>
          </cell>
          <cell r="AC5" t="str">
            <v>韦秋霞</v>
          </cell>
          <cell r="AD5" t="str">
            <v>韦秋霞</v>
          </cell>
          <cell r="AE5" t="str">
            <v>2024-04-28</v>
          </cell>
        </row>
        <row r="6">
          <cell r="B6" t="str">
            <v>已审核</v>
          </cell>
          <cell r="C6" t="str">
            <v>RY20240428028</v>
          </cell>
          <cell r="D6" t="str">
            <v>正品</v>
          </cell>
          <cell r="E6" t="str">
            <v>CW501IL0014</v>
          </cell>
          <cell r="F6" t="str">
            <v>女装长半裙</v>
          </cell>
          <cell r="G6" t="str">
            <v>姐妹花</v>
          </cell>
          <cell r="H6" t="str">
            <v>400013</v>
          </cell>
          <cell r="I6" t="str">
            <v>146.45</v>
          </cell>
          <cell r="J6">
            <v>15</v>
          </cell>
          <cell r="K6" t="str">
            <v>2196.75</v>
          </cell>
          <cell r="L6">
            <v>0</v>
          </cell>
          <cell r="M6" t="str">
            <v>2024-04-28</v>
          </cell>
          <cell r="N6" t="str">
            <v>全时段</v>
          </cell>
          <cell r="O6" t="str">
            <v>正品</v>
          </cell>
          <cell r="P6" t="str">
            <v>MO20231212349</v>
          </cell>
          <cell r="Q6" t="str">
            <v>MO20231212349</v>
          </cell>
        </row>
        <row r="6">
          <cell r="T6" t="str">
            <v>南浦正品仓</v>
          </cell>
          <cell r="U6" t="str">
            <v>CHESTER CHARLES</v>
          </cell>
          <cell r="V6" t="str">
            <v>首单</v>
          </cell>
        </row>
        <row r="6">
          <cell r="Y6" t="str">
            <v>CW501IL0014BWXS</v>
          </cell>
          <cell r="Z6" t="str">
            <v>黑色印花</v>
          </cell>
          <cell r="AA6" t="str">
            <v>XS</v>
          </cell>
          <cell r="AB6" t="str">
            <v>CMT</v>
          </cell>
          <cell r="AC6" t="str">
            <v>韦秋霞</v>
          </cell>
          <cell r="AD6" t="str">
            <v>韦秋霞</v>
          </cell>
          <cell r="AE6" t="str">
            <v>2024-04-28</v>
          </cell>
        </row>
        <row r="7">
          <cell r="B7" t="str">
            <v>已审核</v>
          </cell>
          <cell r="C7" t="str">
            <v>RY20240428028</v>
          </cell>
          <cell r="D7" t="str">
            <v>正品</v>
          </cell>
          <cell r="E7" t="str">
            <v>CW501IL0014</v>
          </cell>
          <cell r="F7" t="str">
            <v>女装长半裙</v>
          </cell>
          <cell r="G7" t="str">
            <v>姐妹花</v>
          </cell>
          <cell r="H7" t="str">
            <v>400013</v>
          </cell>
          <cell r="I7" t="str">
            <v>146.45</v>
          </cell>
          <cell r="J7">
            <v>10</v>
          </cell>
          <cell r="K7" t="str">
            <v>1464.5</v>
          </cell>
          <cell r="L7">
            <v>0</v>
          </cell>
          <cell r="M7" t="str">
            <v>2024-04-28</v>
          </cell>
          <cell r="N7" t="str">
            <v>全时段</v>
          </cell>
          <cell r="O7" t="str">
            <v>正品</v>
          </cell>
          <cell r="P7" t="str">
            <v>MO20231212349</v>
          </cell>
          <cell r="Q7" t="str">
            <v>MO20231212349</v>
          </cell>
        </row>
        <row r="7">
          <cell r="T7" t="str">
            <v>南浦正品仓</v>
          </cell>
          <cell r="U7" t="str">
            <v>CHESTER CHARLES</v>
          </cell>
          <cell r="V7" t="str">
            <v>首单</v>
          </cell>
        </row>
        <row r="7">
          <cell r="Y7" t="str">
            <v>CW501IL0014WWL</v>
          </cell>
          <cell r="Z7" t="str">
            <v>白色印花</v>
          </cell>
          <cell r="AA7" t="str">
            <v>L</v>
          </cell>
          <cell r="AB7" t="str">
            <v>CMT</v>
          </cell>
          <cell r="AC7" t="str">
            <v>韦秋霞</v>
          </cell>
          <cell r="AD7" t="str">
            <v>韦秋霞</v>
          </cell>
          <cell r="AE7" t="str">
            <v>2024-04-28</v>
          </cell>
        </row>
        <row r="8">
          <cell r="B8" t="str">
            <v>已审核</v>
          </cell>
          <cell r="C8" t="str">
            <v>RY20240428028</v>
          </cell>
          <cell r="D8" t="str">
            <v>正品</v>
          </cell>
          <cell r="E8" t="str">
            <v>CW501IL0014</v>
          </cell>
          <cell r="F8" t="str">
            <v>女装长半裙</v>
          </cell>
          <cell r="G8" t="str">
            <v>姐妹花</v>
          </cell>
          <cell r="H8" t="str">
            <v>400013</v>
          </cell>
          <cell r="I8" t="str">
            <v>146.45</v>
          </cell>
          <cell r="J8">
            <v>21</v>
          </cell>
          <cell r="K8" t="str">
            <v>3075.45</v>
          </cell>
          <cell r="L8">
            <v>0</v>
          </cell>
          <cell r="M8" t="str">
            <v>2024-04-28</v>
          </cell>
          <cell r="N8" t="str">
            <v>全时段</v>
          </cell>
          <cell r="O8" t="str">
            <v>正品</v>
          </cell>
          <cell r="P8" t="str">
            <v>MO20231212349</v>
          </cell>
          <cell r="Q8" t="str">
            <v>MO20231212349</v>
          </cell>
        </row>
        <row r="8">
          <cell r="T8" t="str">
            <v>南浦正品仓</v>
          </cell>
          <cell r="U8" t="str">
            <v>CHESTER CHARLES</v>
          </cell>
          <cell r="V8" t="str">
            <v>首单</v>
          </cell>
        </row>
        <row r="8">
          <cell r="Y8" t="str">
            <v>CW501IL0014WWM</v>
          </cell>
          <cell r="Z8" t="str">
            <v>白色印花</v>
          </cell>
          <cell r="AA8" t="str">
            <v>M</v>
          </cell>
          <cell r="AB8" t="str">
            <v>CMT</v>
          </cell>
          <cell r="AC8" t="str">
            <v>韦秋霞</v>
          </cell>
          <cell r="AD8" t="str">
            <v>韦秋霞</v>
          </cell>
          <cell r="AE8" t="str">
            <v>2024-04-28</v>
          </cell>
        </row>
        <row r="9">
          <cell r="B9" t="str">
            <v>已审核</v>
          </cell>
          <cell r="C9" t="str">
            <v>RY20240428028</v>
          </cell>
          <cell r="D9" t="str">
            <v>正品</v>
          </cell>
          <cell r="E9" t="str">
            <v>CW501IL0014</v>
          </cell>
          <cell r="F9" t="str">
            <v>女装长半裙</v>
          </cell>
          <cell r="G9" t="str">
            <v>姐妹花</v>
          </cell>
          <cell r="H9" t="str">
            <v>400013</v>
          </cell>
          <cell r="I9" t="str">
            <v>146.45</v>
          </cell>
          <cell r="J9">
            <v>30</v>
          </cell>
          <cell r="K9" t="str">
            <v>4393.5</v>
          </cell>
          <cell r="L9">
            <v>0</v>
          </cell>
          <cell r="M9" t="str">
            <v>2024-04-28</v>
          </cell>
          <cell r="N9" t="str">
            <v>全时段</v>
          </cell>
          <cell r="O9" t="str">
            <v>正品</v>
          </cell>
          <cell r="P9" t="str">
            <v>MO20231212349</v>
          </cell>
          <cell r="Q9" t="str">
            <v>MO20231212349</v>
          </cell>
        </row>
        <row r="9">
          <cell r="T9" t="str">
            <v>南浦正品仓</v>
          </cell>
          <cell r="U9" t="str">
            <v>CHESTER CHARLES</v>
          </cell>
          <cell r="V9" t="str">
            <v>首单</v>
          </cell>
        </row>
        <row r="9">
          <cell r="Y9" t="str">
            <v>CW501IL0014WWS</v>
          </cell>
          <cell r="Z9" t="str">
            <v>白色印花</v>
          </cell>
          <cell r="AA9" t="str">
            <v>S</v>
          </cell>
          <cell r="AB9" t="str">
            <v>CMT</v>
          </cell>
          <cell r="AC9" t="str">
            <v>韦秋霞</v>
          </cell>
          <cell r="AD9" t="str">
            <v>韦秋霞</v>
          </cell>
          <cell r="AE9" t="str">
            <v>2024-04-28</v>
          </cell>
        </row>
        <row r="10">
          <cell r="B10" t="str">
            <v>已审核</v>
          </cell>
          <cell r="C10" t="str">
            <v>RY20240428028</v>
          </cell>
          <cell r="D10" t="str">
            <v>正品</v>
          </cell>
          <cell r="E10" t="str">
            <v>CW501IL0014</v>
          </cell>
          <cell r="F10" t="str">
            <v>女装长半裙</v>
          </cell>
          <cell r="G10" t="str">
            <v>姐妹花</v>
          </cell>
          <cell r="H10" t="str">
            <v>400013</v>
          </cell>
          <cell r="I10" t="str">
            <v>146.45</v>
          </cell>
          <cell r="J10">
            <v>2</v>
          </cell>
          <cell r="K10" t="str">
            <v>292.9</v>
          </cell>
          <cell r="L10">
            <v>0</v>
          </cell>
          <cell r="M10" t="str">
            <v>2024-04-28</v>
          </cell>
          <cell r="N10" t="str">
            <v>全时段</v>
          </cell>
          <cell r="O10" t="str">
            <v>正品</v>
          </cell>
          <cell r="P10" t="str">
            <v>MO20231212349</v>
          </cell>
          <cell r="Q10" t="str">
            <v>MO20231212349</v>
          </cell>
        </row>
        <row r="10">
          <cell r="T10" t="str">
            <v>南浦正品仓</v>
          </cell>
          <cell r="U10" t="str">
            <v>CHESTER CHARLES</v>
          </cell>
          <cell r="V10" t="str">
            <v>首单</v>
          </cell>
        </row>
        <row r="10">
          <cell r="Y10" t="str">
            <v>CW501IL0014WWXL</v>
          </cell>
          <cell r="Z10" t="str">
            <v>白色印花</v>
          </cell>
          <cell r="AA10" t="str">
            <v>XL</v>
          </cell>
          <cell r="AB10" t="str">
            <v>CMT</v>
          </cell>
          <cell r="AC10" t="str">
            <v>韦秋霞</v>
          </cell>
          <cell r="AD10" t="str">
            <v>韦秋霞</v>
          </cell>
          <cell r="AE10" t="str">
            <v>2024-04-28</v>
          </cell>
        </row>
        <row r="11">
          <cell r="B11" t="str">
            <v>已审核</v>
          </cell>
          <cell r="C11" t="str">
            <v>RY20240428028</v>
          </cell>
          <cell r="D11" t="str">
            <v>正品</v>
          </cell>
          <cell r="E11" t="str">
            <v>CW501IL0014</v>
          </cell>
          <cell r="F11" t="str">
            <v>女装长半裙</v>
          </cell>
          <cell r="G11" t="str">
            <v>姐妹花</v>
          </cell>
          <cell r="H11" t="str">
            <v>400013</v>
          </cell>
          <cell r="I11" t="str">
            <v>146.45</v>
          </cell>
          <cell r="J11">
            <v>15</v>
          </cell>
          <cell r="K11" t="str">
            <v>2196.75</v>
          </cell>
          <cell r="L11">
            <v>0</v>
          </cell>
          <cell r="M11" t="str">
            <v>2024-04-28</v>
          </cell>
          <cell r="N11" t="str">
            <v>全时段</v>
          </cell>
          <cell r="O11" t="str">
            <v>正品</v>
          </cell>
          <cell r="P11" t="str">
            <v>MO20231212349</v>
          </cell>
          <cell r="Q11" t="str">
            <v>MO20231212349</v>
          </cell>
        </row>
        <row r="11">
          <cell r="T11" t="str">
            <v>南浦正品仓</v>
          </cell>
          <cell r="U11" t="str">
            <v>CHESTER CHARLES</v>
          </cell>
          <cell r="V11" t="str">
            <v>首单</v>
          </cell>
        </row>
        <row r="11">
          <cell r="Y11" t="str">
            <v>CW501IL0014WWXS</v>
          </cell>
          <cell r="Z11" t="str">
            <v>白色印花</v>
          </cell>
          <cell r="AA11" t="str">
            <v>XS</v>
          </cell>
          <cell r="AB11" t="str">
            <v>CMT</v>
          </cell>
          <cell r="AC11" t="str">
            <v>韦秋霞</v>
          </cell>
          <cell r="AD11" t="str">
            <v>韦秋霞</v>
          </cell>
          <cell r="AE11" t="str">
            <v>2024-04-28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410.7535648148" refreshedBy="lll" recordCount="7">
  <cacheSource type="worksheet">
    <worksheetSource ref="A1:AH1048576" sheet="预约送货单SKU"/>
  </cacheSource>
  <cacheFields count="34">
    <cacheField name="图片" numFmtId="0">
      <sharedItems containsBlank="1" count="6">
        <s v="CW502KT0414L"/>
        <s v="CW502KT0414M"/>
        <s v="CW502KT0414S"/>
        <s v="CW502KT0414XL"/>
        <s v=""/>
        <m/>
      </sharedItems>
    </cacheField>
    <cacheField name="状态" numFmtId="0">
      <sharedItems containsBlank="1" count="2">
        <s v="已审核"/>
        <m/>
      </sharedItems>
    </cacheField>
    <cacheField name="预约单号" numFmtId="0">
      <sharedItems containsBlank="1" count="2">
        <s v="RY20240423027"/>
        <m/>
      </sharedItems>
    </cacheField>
    <cacheField name="预约类型" numFmtId="0">
      <sharedItems containsBlank="1" count="2">
        <s v="正品"/>
        <m/>
      </sharedItems>
    </cacheField>
    <cacheField name="款式编号" numFmtId="0">
      <sharedItems containsBlank="1" count="2">
        <s v="CW502KT0414"/>
        <m/>
      </sharedItems>
    </cacheField>
    <cacheField name="款式名称" numFmtId="0">
      <sharedItems containsBlank="1" count="2">
        <s v="女装毛织开衫"/>
        <m/>
      </sharedItems>
    </cacheField>
    <cacheField name="供应商" numFmtId="0">
      <sharedItems containsBlank="1" count="2">
        <s v="同发"/>
        <m/>
      </sharedItems>
    </cacheField>
    <cacheField name="供应商编码" numFmtId="0">
      <sharedItems containsBlank="1" count="2">
        <s v="400087"/>
        <m/>
      </sharedItems>
    </cacheField>
    <cacheField name="单价" numFmtId="0">
      <sharedItems containsBlank="1" count="2">
        <s v="225"/>
        <m/>
      </sharedItems>
    </cacheField>
    <cacheField name="预约数量" numFmtId="0">
      <sharedItems containsString="0" containsBlank="1" containsNumber="1" containsInteger="1" minValue="6" maxValue="52" count="5">
        <n v="19"/>
        <n v="52"/>
        <n v="47"/>
        <n v="6"/>
        <m/>
      </sharedItems>
    </cacheField>
    <cacheField name="预约金额" numFmtId="0">
      <sharedItems containsBlank="1" count="5">
        <s v="4275"/>
        <s v="11700"/>
        <s v="10575"/>
        <s v="1350"/>
        <m/>
      </sharedItems>
    </cacheField>
    <cacheField name="已入库量" numFmtId="0">
      <sharedItems containsString="0" containsBlank="1" containsNumber="1" containsInteger="1" minValue="0" maxValue="0" count="2">
        <n v="0"/>
        <m/>
      </sharedItems>
    </cacheField>
    <cacheField name="预约日期" numFmtId="0">
      <sharedItems containsBlank="1" count="2">
        <s v="2024-04-23"/>
        <m/>
      </sharedItems>
    </cacheField>
    <cacheField name="预约时段" numFmtId="0">
      <sharedItems containsBlank="1" count="2">
        <s v="全时段"/>
        <m/>
      </sharedItems>
    </cacheField>
    <cacheField name="来源类型" numFmtId="0">
      <sharedItems containsBlank="1" count="2">
        <s v="正品"/>
        <m/>
      </sharedItems>
    </cacheField>
    <cacheField name="来源单号" numFmtId="0">
      <sharedItems containsBlank="1" count="2">
        <s v="MO20240228014"/>
        <m/>
      </sharedItems>
    </cacheField>
    <cacheField name="采购单号" numFmtId="0">
      <sharedItems containsBlank="1" count="2">
        <s v="MO20240228014"/>
        <m/>
      </sharedItems>
    </cacheField>
    <cacheField name="外部单号" numFmtId="0">
      <sharedItems containsString="0" containsBlank="1" containsNonDate="0" count="1">
        <m/>
      </sharedItems>
    </cacheField>
    <cacheField name="来源内部单号" numFmtId="0">
      <sharedItems containsString="0" containsBlank="1" containsNonDate="0" count="1">
        <m/>
      </sharedItems>
    </cacheField>
    <cacheField name="仓库" numFmtId="0">
      <sharedItems containsBlank="1" count="2">
        <s v="南浦正品仓"/>
        <m/>
      </sharedItems>
    </cacheField>
    <cacheField name="品牌" numFmtId="0">
      <sharedItems containsBlank="1" count="2">
        <s v="CHESTER CHARLES"/>
        <m/>
      </sharedItems>
    </cacheField>
    <cacheField name="订单类型" numFmtId="0">
      <sharedItems containsBlank="1" count="2">
        <s v="首单"/>
        <m/>
      </sharedItems>
    </cacheField>
    <cacheField name="快递公司" numFmtId="0">
      <sharedItems containsString="0" containsBlank="1" containsNonDate="0" count="1">
        <m/>
      </sharedItems>
    </cacheField>
    <cacheField name="箱号" numFmtId="0">
      <sharedItems containsString="0" containsBlank="1" containsNonDate="0" count="1">
        <m/>
      </sharedItems>
    </cacheField>
    <cacheField name="SKU" numFmtId="0">
      <sharedItems containsBlank="1" count="5">
        <s v="CW502KT0414B0L"/>
        <s v="CW502KT0414B0M"/>
        <s v="CW502KT0414B0S"/>
        <s v="CW502KT0414B0XL"/>
        <m/>
      </sharedItems>
    </cacheField>
    <cacheField name="颜色" numFmtId="0">
      <sharedItems containsBlank="1" count="2">
        <s v="正黑"/>
        <m/>
      </sharedItems>
    </cacheField>
    <cacheField name="尺码" numFmtId="0">
      <sharedItems containsBlank="1" count="5">
        <s v="L"/>
        <s v="M"/>
        <s v="S"/>
        <s v="XL"/>
        <m/>
      </sharedItems>
    </cacheField>
    <cacheField name="备注" numFmtId="0">
      <sharedItems containsString="0" containsBlank="1" containsNonDate="0" count="1">
        <m/>
      </sharedItems>
    </cacheField>
    <cacheField name="创建人" numFmtId="0">
      <sharedItems containsBlank="1" count="2">
        <s v="张春菊"/>
        <m/>
      </sharedItems>
    </cacheField>
    <cacheField name="审核人" numFmtId="0">
      <sharedItems containsBlank="1" count="2">
        <s v="张春菊"/>
        <m/>
      </sharedItems>
    </cacheField>
    <cacheField name="审核时间" numFmtId="0">
      <sharedItems containsBlank="1" count="2">
        <s v="2024-04-23"/>
        <m/>
      </sharedItems>
    </cacheField>
    <cacheField name="确认人" numFmtId="0">
      <sharedItems containsString="0" containsBlank="1" containsNonDate="0" count="1">
        <m/>
      </sharedItems>
    </cacheField>
    <cacheField name="确认时间" numFmtId="0">
      <sharedItems containsString="0" containsBlank="1" containsNonDate="0" count="1">
        <m/>
      </sharedItems>
    </cacheField>
    <cacheField name="制单日期" numFmtId="0">
      <sharedItems containsBlank="1" count="2">
        <s v="2024-04-23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1"/>
    <x v="0"/>
    <x v="1"/>
    <x v="0"/>
    <x v="0"/>
    <x v="0"/>
    <x v="0"/>
    <x v="0"/>
    <x v="0"/>
    <x v="0"/>
  </r>
  <r>
    <x v="2"/>
    <x v="0"/>
    <x v="0"/>
    <x v="0"/>
    <x v="0"/>
    <x v="0"/>
    <x v="0"/>
    <x v="0"/>
    <x v="0"/>
    <x v="2"/>
    <x v="2"/>
    <x v="0"/>
    <x v="0"/>
    <x v="0"/>
    <x v="0"/>
    <x v="0"/>
    <x v="0"/>
    <x v="0"/>
    <x v="0"/>
    <x v="0"/>
    <x v="0"/>
    <x v="0"/>
    <x v="0"/>
    <x v="0"/>
    <x v="2"/>
    <x v="0"/>
    <x v="2"/>
    <x v="0"/>
    <x v="0"/>
    <x v="0"/>
    <x v="0"/>
    <x v="0"/>
    <x v="0"/>
    <x v="0"/>
  </r>
  <r>
    <x v="3"/>
    <x v="0"/>
    <x v="0"/>
    <x v="0"/>
    <x v="0"/>
    <x v="0"/>
    <x v="0"/>
    <x v="0"/>
    <x v="0"/>
    <x v="3"/>
    <x v="3"/>
    <x v="0"/>
    <x v="0"/>
    <x v="0"/>
    <x v="0"/>
    <x v="0"/>
    <x v="0"/>
    <x v="0"/>
    <x v="0"/>
    <x v="0"/>
    <x v="0"/>
    <x v="0"/>
    <x v="0"/>
    <x v="0"/>
    <x v="3"/>
    <x v="0"/>
    <x v="3"/>
    <x v="0"/>
    <x v="0"/>
    <x v="0"/>
    <x v="0"/>
    <x v="0"/>
    <x v="0"/>
    <x v="0"/>
  </r>
  <r>
    <x v="4"/>
    <x v="1"/>
    <x v="1"/>
    <x v="1"/>
    <x v="1"/>
    <x v="1"/>
    <x v="1"/>
    <x v="1"/>
    <x v="1"/>
    <x v="4"/>
    <x v="4"/>
    <x v="1"/>
    <x v="1"/>
    <x v="1"/>
    <x v="1"/>
    <x v="1"/>
    <x v="1"/>
    <x v="0"/>
    <x v="0"/>
    <x v="1"/>
    <x v="1"/>
    <x v="1"/>
    <x v="0"/>
    <x v="0"/>
    <x v="4"/>
    <x v="1"/>
    <x v="4"/>
    <x v="0"/>
    <x v="1"/>
    <x v="1"/>
    <x v="1"/>
    <x v="0"/>
    <x v="0"/>
    <x v="1"/>
  </r>
  <r>
    <x v="4"/>
    <x v="1"/>
    <x v="1"/>
    <x v="1"/>
    <x v="1"/>
    <x v="1"/>
    <x v="1"/>
    <x v="1"/>
    <x v="1"/>
    <x v="4"/>
    <x v="4"/>
    <x v="1"/>
    <x v="1"/>
    <x v="1"/>
    <x v="1"/>
    <x v="1"/>
    <x v="1"/>
    <x v="0"/>
    <x v="0"/>
    <x v="1"/>
    <x v="1"/>
    <x v="1"/>
    <x v="0"/>
    <x v="0"/>
    <x v="4"/>
    <x v="1"/>
    <x v="4"/>
    <x v="0"/>
    <x v="1"/>
    <x v="1"/>
    <x v="1"/>
    <x v="0"/>
    <x v="0"/>
    <x v="1"/>
  </r>
  <r>
    <x v="5"/>
    <x v="1"/>
    <x v="1"/>
    <x v="1"/>
    <x v="1"/>
    <x v="1"/>
    <x v="1"/>
    <x v="1"/>
    <x v="1"/>
    <x v="4"/>
    <x v="4"/>
    <x v="1"/>
    <x v="1"/>
    <x v="1"/>
    <x v="1"/>
    <x v="1"/>
    <x v="1"/>
    <x v="0"/>
    <x v="0"/>
    <x v="1"/>
    <x v="1"/>
    <x v="1"/>
    <x v="0"/>
    <x v="0"/>
    <x v="4"/>
    <x v="1"/>
    <x v="4"/>
    <x v="0"/>
    <x v="1"/>
    <x v="1"/>
    <x v="1"/>
    <x v="0"/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H9" firstHeaderRow="1" firstDataRow="2" firstDataCol="2"/>
  <pivotFields count="34">
    <pivotField compact="0" showAll="0">
      <items count="7">
        <item x="5"/>
        <item x="0"/>
        <item x="1"/>
        <item x="2"/>
        <item x="3"/>
        <item x="4"/>
        <item t="default"/>
      </items>
    </pivotField>
    <pivotField compact="0" showAll="0">
      <items count="3">
        <item x="0"/>
        <item x="1"/>
        <item t="default"/>
      </items>
    </pivotField>
    <pivotField compact="0" showAll="0">
      <items count="3">
        <item x="1"/>
        <item x="0"/>
        <item t="default"/>
      </items>
    </pivotField>
    <pivotField compact="0" showAll="0">
      <items count="3">
        <item x="0"/>
        <item x="1"/>
        <item t="default"/>
      </items>
    </pivotField>
    <pivotField axis="axisRow" compact="0" showAll="0">
      <items count="3">
        <item x="1"/>
        <item x="0"/>
        <item t="default"/>
      </items>
    </pivotField>
    <pivotField compact="0" showAll="0">
      <items count="3">
        <item x="1"/>
        <item x="0"/>
        <item t="default"/>
      </items>
    </pivotField>
    <pivotField compact="0" showAll="0">
      <items count="3">
        <item x="1"/>
        <item x="0"/>
        <item t="default"/>
      </items>
    </pivotField>
    <pivotField compact="0" showAll="0">
      <items count="3">
        <item x="1"/>
        <item x="0"/>
        <item t="default"/>
      </items>
    </pivotField>
    <pivotField compact="0" showAll="0">
      <items count="3">
        <item x="1"/>
        <item x="0"/>
        <item t="default"/>
      </items>
    </pivotField>
    <pivotField dataField="1" compact="0" showAll="0">
      <items count="6">
        <item x="4"/>
        <item x="0"/>
        <item x="1"/>
        <item x="2"/>
        <item x="3"/>
        <item t="default"/>
      </items>
    </pivotField>
    <pivotField compact="0" showAll="0">
      <items count="6">
        <item x="4"/>
        <item x="0"/>
        <item x="1"/>
        <item x="2"/>
        <item x="3"/>
        <item t="default"/>
      </items>
    </pivotField>
    <pivotField compact="0" showAll="0">
      <items count="3">
        <item x="0"/>
        <item x="1"/>
        <item t="default"/>
      </items>
    </pivotField>
    <pivotField compact="0" showAll="0">
      <items count="3">
        <item x="1"/>
        <item x="0"/>
        <item t="default"/>
      </items>
    </pivotField>
    <pivotField compact="0" showAll="0">
      <items count="3">
        <item x="0"/>
        <item x="1"/>
        <item t="default"/>
      </items>
    </pivotField>
    <pivotField compact="0" showAll="0">
      <items count="3">
        <item x="0"/>
        <item x="1"/>
        <item t="default"/>
      </items>
    </pivotField>
    <pivotField compact="0" showAll="0">
      <items count="3">
        <item x="1"/>
        <item x="0"/>
        <item t="default"/>
      </items>
    </pivotField>
    <pivotField compact="0" showAll="0">
      <items count="3">
        <item x="1"/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3">
        <item x="0"/>
        <item x="1"/>
        <item t="default"/>
      </items>
    </pivotField>
    <pivotField compact="0" showAll="0">
      <items count="3">
        <item x="0"/>
        <item x="1"/>
        <item t="default"/>
      </items>
    </pivotField>
    <pivotField compact="0" showAll="0">
      <items count="3">
        <item x="0"/>
        <item x="1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6">
        <item x="4"/>
        <item x="0"/>
        <item x="1"/>
        <item x="2"/>
        <item x="3"/>
        <item t="default"/>
      </items>
    </pivotField>
    <pivotField axis="axisRow" compact="0" showAll="0">
      <items count="3">
        <item x="1"/>
        <item x="0"/>
        <item t="default"/>
      </items>
    </pivotField>
    <pivotField axis="axisCol" compact="0" showAll="0">
      <items count="6">
        <item x="2"/>
        <item x="1"/>
        <item x="0"/>
        <item x="3"/>
        <item x="4"/>
        <item t="default"/>
      </items>
    </pivotField>
    <pivotField compact="0" showAll="0">
      <items count="2">
        <item x="0"/>
        <item t="default"/>
      </items>
    </pivotField>
    <pivotField compact="0" showAll="0">
      <items count="3">
        <item x="1"/>
        <item x="0"/>
        <item t="default"/>
      </items>
    </pivotField>
    <pivotField compact="0" showAll="0">
      <items count="3">
        <item x="1"/>
        <item x="0"/>
        <item t="default"/>
      </items>
    </pivotField>
    <pivotField compact="0" showAll="0">
      <items count="3">
        <item x="1"/>
        <item x="0"/>
        <item t="default"/>
      </items>
    </pivotField>
    <pivotField compact="0" showAll="0"/>
    <pivotField compact="0" showAll="0"/>
    <pivotField compact="0" showAll="0"/>
  </pivotFields>
  <rowFields count="2">
    <field x="4"/>
    <field x="25"/>
  </rowFields>
  <rowItems count="5">
    <i>
      <x/>
    </i>
    <i r="1">
      <x/>
    </i>
    <i>
      <x v="1"/>
    </i>
    <i r="1">
      <x v="1"/>
    </i>
    <i t="grand">
      <x/>
    </i>
  </rowItems>
  <colFields count="1">
    <field x="26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求和项:预约数量" fld="9" baseField="0" baseItem="0"/>
  </data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2" name="Table2" displayName="Table2" ref="A1:AH7">
  <autoFilter ref="A1:AH7"/>
  <tableColumns count="34">
    <tableColumn id="1" name="图片" dataDxfId="0">
      <calculatedColumnFormula>E2&amp;AA2</calculatedColumnFormula>
    </tableColumn>
    <tableColumn id="2" name="状态" dataDxfId="1"/>
    <tableColumn id="3" name="预约单号" dataDxfId="2"/>
    <tableColumn id="4" name="预约类型" dataDxfId="3"/>
    <tableColumn id="5" name="款式编号" dataDxfId="4"/>
    <tableColumn id="6" name="款式名称" dataDxfId="5"/>
    <tableColumn id="7" name="供应商" dataDxfId="6"/>
    <tableColumn id="8" name="供应商编码" dataDxfId="7"/>
    <tableColumn id="9" name="单价" dataDxfId="8"/>
    <tableColumn id="10" name="预约数量" dataDxfId="9"/>
    <tableColumn id="11" name="预约金额" dataDxfId="10"/>
    <tableColumn id="12" name="已入库量" dataDxfId="11"/>
    <tableColumn id="13" name="预约日期" dataDxfId="12"/>
    <tableColumn id="14" name="预约时段" dataDxfId="13"/>
    <tableColumn id="15" name="来源类型" dataDxfId="14"/>
    <tableColumn id="16" name="来源单号" dataDxfId="15"/>
    <tableColumn id="17" name="采购单号" dataDxfId="16"/>
    <tableColumn id="18" name="外部单号" dataDxfId="17"/>
    <tableColumn id="19" name="来源内部单号" dataDxfId="18"/>
    <tableColumn id="20" name="仓库" dataDxfId="19"/>
    <tableColumn id="21" name="品牌" dataDxfId="20"/>
    <tableColumn id="22" name="订单类型" dataDxfId="21"/>
    <tableColumn id="23" name="快递公司" dataDxfId="22"/>
    <tableColumn id="24" name="箱号" dataDxfId="23"/>
    <tableColumn id="25" name="SKU" dataDxfId="24"/>
    <tableColumn id="26" name="颜色" dataDxfId="25"/>
    <tableColumn id="27" name="尺码" dataDxfId="26"/>
    <tableColumn id="28" name="备注" dataDxfId="27"/>
    <tableColumn id="29" name="创建人" dataDxfId="28"/>
    <tableColumn id="30" name="审核人" dataDxfId="29"/>
    <tableColumn id="31" name="审核时间" dataDxfId="30"/>
    <tableColumn id="32" name="确认人" dataDxfId="31"/>
    <tableColumn id="33" name="确认时间" dataDxfId="32"/>
    <tableColumn id="34" name="制单日期" dataDxfId="33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6"/>
  <sheetViews>
    <sheetView zoomScale="45" zoomScaleNormal="45" topLeftCell="G1" workbookViewId="0">
      <selection activeCell="F5" sqref="F5"/>
    </sheetView>
  </sheetViews>
  <sheetFormatPr defaultColWidth="9" defaultRowHeight="14.5"/>
  <cols>
    <col min="1" max="1" width="20" style="6" customWidth="1"/>
    <col min="2" max="2" width="9.13636363636364" style="6" customWidth="1"/>
    <col min="3" max="3" width="14.5545454545455" style="6" customWidth="1"/>
    <col min="4" max="4" width="12.1818181818182" style="6" customWidth="1"/>
    <col min="5" max="5" width="13.3363636363636" style="6" customWidth="1"/>
    <col min="6" max="6" width="14.5454545454545" style="6" customWidth="1"/>
    <col min="7" max="7" width="9.88181818181818" style="6" customWidth="1"/>
    <col min="8" max="8" width="14.4909090909091" style="6" customWidth="1"/>
    <col min="9" max="9" width="9.13636363636364" style="6" customWidth="1"/>
    <col min="10" max="15" width="12.1818181818182" style="6" customWidth="1"/>
    <col min="16" max="17" width="15.5727272727273" style="6" customWidth="1"/>
    <col min="18" max="18" width="12.1818181818182" style="6" customWidth="1"/>
    <col min="19" max="19" width="16.7909090909091" style="6" customWidth="1"/>
    <col min="20" max="20" width="12.2363636363636" style="6" customWidth="1"/>
    <col min="21" max="21" width="16.4181818181818" style="6" customWidth="1"/>
    <col min="22" max="23" width="12.1818181818182" style="6" customWidth="1"/>
    <col min="24" max="24" width="9.13636363636364" style="6" customWidth="1"/>
    <col min="25" max="25" width="17.6090909090909" style="6" customWidth="1"/>
    <col min="26" max="26" width="9.93636363636364" style="6" customWidth="1"/>
    <col min="27" max="28" width="9.13636363636364" style="6" customWidth="1"/>
    <col min="29" max="30" width="9.88181818181818" style="6" customWidth="1"/>
    <col min="31" max="31" width="12.1818181818182" style="6" customWidth="1"/>
    <col min="32" max="32" width="9.88181818181818" style="6" customWidth="1"/>
    <col min="33" max="34" width="12.1818181818182" style="6" customWidth="1"/>
    <col min="35" max="16376" width="9.13636363636364" style="6" customWidth="1"/>
  </cols>
  <sheetData>
    <row r="1" spans="1:34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6" t="s">
        <v>33</v>
      </c>
    </row>
    <row r="2" ht="65" customHeight="1" spans="1:34">
      <c r="A2" s="6" t="str">
        <f t="shared" ref="A2:A7" si="0">E2&amp;AA2</f>
        <v>CW502KT0414L</v>
      </c>
      <c r="B2" s="6" t="s">
        <v>34</v>
      </c>
      <c r="C2" s="6" t="s">
        <v>35</v>
      </c>
      <c r="D2" s="6" t="s">
        <v>36</v>
      </c>
      <c r="E2" s="6" t="s">
        <v>37</v>
      </c>
      <c r="F2" s="6" t="s">
        <v>38</v>
      </c>
      <c r="G2" s="6" t="s">
        <v>39</v>
      </c>
      <c r="H2" s="6" t="s">
        <v>40</v>
      </c>
      <c r="I2" s="6" t="s">
        <v>41</v>
      </c>
      <c r="J2" s="6">
        <v>19</v>
      </c>
      <c r="K2" s="6" t="s">
        <v>42</v>
      </c>
      <c r="L2" s="6">
        <v>0</v>
      </c>
      <c r="M2" s="6" t="s">
        <v>43</v>
      </c>
      <c r="N2" s="6" t="s">
        <v>44</v>
      </c>
      <c r="O2" s="6" t="s">
        <v>36</v>
      </c>
      <c r="P2" s="6" t="s">
        <v>45</v>
      </c>
      <c r="Q2" s="6" t="s">
        <v>45</v>
      </c>
      <c r="T2" s="6" t="s">
        <v>46</v>
      </c>
      <c r="U2" s="6" t="s">
        <v>47</v>
      </c>
      <c r="V2" s="6" t="s">
        <v>48</v>
      </c>
      <c r="Y2" s="6" t="s">
        <v>49</v>
      </c>
      <c r="Z2" s="6" t="s">
        <v>50</v>
      </c>
      <c r="AA2" s="6" t="s">
        <v>51</v>
      </c>
      <c r="AC2" s="6" t="s">
        <v>52</v>
      </c>
      <c r="AD2" s="6" t="s">
        <v>52</v>
      </c>
      <c r="AE2" s="6" t="s">
        <v>43</v>
      </c>
      <c r="AH2" s="6" t="s">
        <v>43</v>
      </c>
    </row>
    <row r="3" ht="65" customHeight="1" spans="1:34">
      <c r="A3" s="6" t="str">
        <f t="shared" si="0"/>
        <v>CW502KT0414M</v>
      </c>
      <c r="B3" s="6" t="s">
        <v>34</v>
      </c>
      <c r="C3" s="6" t="s">
        <v>35</v>
      </c>
      <c r="D3" s="6" t="s">
        <v>36</v>
      </c>
      <c r="E3" s="6" t="s">
        <v>37</v>
      </c>
      <c r="F3" s="6" t="s">
        <v>38</v>
      </c>
      <c r="G3" s="6" t="s">
        <v>39</v>
      </c>
      <c r="H3" s="6" t="s">
        <v>40</v>
      </c>
      <c r="I3" s="6" t="s">
        <v>41</v>
      </c>
      <c r="J3" s="6">
        <v>52</v>
      </c>
      <c r="K3" s="6" t="s">
        <v>53</v>
      </c>
      <c r="L3" s="6">
        <v>0</v>
      </c>
      <c r="M3" s="6" t="s">
        <v>43</v>
      </c>
      <c r="N3" s="6" t="s">
        <v>44</v>
      </c>
      <c r="O3" s="6" t="s">
        <v>36</v>
      </c>
      <c r="P3" s="6" t="s">
        <v>45</v>
      </c>
      <c r="Q3" s="6" t="s">
        <v>45</v>
      </c>
      <c r="T3" s="6" t="s">
        <v>46</v>
      </c>
      <c r="U3" s="6" t="s">
        <v>47</v>
      </c>
      <c r="V3" s="6" t="s">
        <v>48</v>
      </c>
      <c r="Y3" s="6" t="s">
        <v>54</v>
      </c>
      <c r="Z3" s="6" t="s">
        <v>50</v>
      </c>
      <c r="AA3" s="6" t="s">
        <v>55</v>
      </c>
      <c r="AC3" s="6" t="s">
        <v>52</v>
      </c>
      <c r="AD3" s="6" t="s">
        <v>52</v>
      </c>
      <c r="AE3" s="6" t="s">
        <v>43</v>
      </c>
      <c r="AH3" s="6" t="s">
        <v>43</v>
      </c>
    </row>
    <row r="4" ht="65" customHeight="1" spans="1:34">
      <c r="A4" s="6" t="str">
        <f t="shared" si="0"/>
        <v>CW502KT0414S</v>
      </c>
      <c r="B4" s="6" t="s">
        <v>34</v>
      </c>
      <c r="C4" s="6" t="s">
        <v>35</v>
      </c>
      <c r="D4" s="6" t="s">
        <v>36</v>
      </c>
      <c r="E4" s="6" t="s">
        <v>37</v>
      </c>
      <c r="F4" s="6" t="s">
        <v>38</v>
      </c>
      <c r="G4" s="6" t="s">
        <v>39</v>
      </c>
      <c r="H4" s="6" t="s">
        <v>40</v>
      </c>
      <c r="I4" s="6" t="s">
        <v>41</v>
      </c>
      <c r="J4" s="6">
        <v>47</v>
      </c>
      <c r="K4" s="6" t="s">
        <v>56</v>
      </c>
      <c r="L4" s="6">
        <v>0</v>
      </c>
      <c r="M4" s="6" t="s">
        <v>43</v>
      </c>
      <c r="N4" s="6" t="s">
        <v>44</v>
      </c>
      <c r="O4" s="6" t="s">
        <v>36</v>
      </c>
      <c r="P4" s="6" t="s">
        <v>45</v>
      </c>
      <c r="Q4" s="6" t="s">
        <v>45</v>
      </c>
      <c r="T4" s="6" t="s">
        <v>46</v>
      </c>
      <c r="U4" s="6" t="s">
        <v>47</v>
      </c>
      <c r="V4" s="6" t="s">
        <v>48</v>
      </c>
      <c r="Y4" s="6" t="s">
        <v>57</v>
      </c>
      <c r="Z4" s="6" t="s">
        <v>50</v>
      </c>
      <c r="AA4" s="6" t="s">
        <v>58</v>
      </c>
      <c r="AC4" s="6" t="s">
        <v>52</v>
      </c>
      <c r="AD4" s="6" t="s">
        <v>52</v>
      </c>
      <c r="AE4" s="6" t="s">
        <v>43</v>
      </c>
      <c r="AH4" s="6" t="s">
        <v>43</v>
      </c>
    </row>
    <row r="5" ht="65" customHeight="1" spans="1:34">
      <c r="A5" s="6" t="str">
        <f t="shared" si="0"/>
        <v>CW502KT0414XL</v>
      </c>
      <c r="B5" s="6" t="s">
        <v>34</v>
      </c>
      <c r="C5" s="6" t="s">
        <v>35</v>
      </c>
      <c r="D5" s="6" t="s">
        <v>36</v>
      </c>
      <c r="E5" s="6" t="s">
        <v>37</v>
      </c>
      <c r="F5" s="6" t="s">
        <v>38</v>
      </c>
      <c r="G5" s="6" t="s">
        <v>39</v>
      </c>
      <c r="H5" s="6" t="s">
        <v>40</v>
      </c>
      <c r="I5" s="6" t="s">
        <v>41</v>
      </c>
      <c r="J5" s="6">
        <v>6</v>
      </c>
      <c r="K5" s="6" t="s">
        <v>59</v>
      </c>
      <c r="L5" s="6">
        <v>0</v>
      </c>
      <c r="M5" s="6" t="s">
        <v>43</v>
      </c>
      <c r="N5" s="6" t="s">
        <v>44</v>
      </c>
      <c r="O5" s="6" t="s">
        <v>36</v>
      </c>
      <c r="P5" s="6" t="s">
        <v>45</v>
      </c>
      <c r="Q5" s="6" t="s">
        <v>45</v>
      </c>
      <c r="T5" s="6" t="s">
        <v>46</v>
      </c>
      <c r="U5" s="6" t="s">
        <v>47</v>
      </c>
      <c r="V5" s="6" t="s">
        <v>48</v>
      </c>
      <c r="Y5" s="6" t="s">
        <v>60</v>
      </c>
      <c r="Z5" s="6" t="s">
        <v>50</v>
      </c>
      <c r="AA5" s="6" t="s">
        <v>61</v>
      </c>
      <c r="AC5" s="6" t="s">
        <v>52</v>
      </c>
      <c r="AD5" s="6" t="s">
        <v>52</v>
      </c>
      <c r="AE5" s="6" t="s">
        <v>43</v>
      </c>
      <c r="AH5" s="6" t="s">
        <v>43</v>
      </c>
    </row>
    <row r="6" ht="65" customHeight="1" spans="1:1">
      <c r="A6" s="6" t="str">
        <f t="shared" si="0"/>
        <v/>
      </c>
    </row>
    <row r="7" ht="65" customHeight="1" spans="1:1">
      <c r="A7" s="6" t="str">
        <f t="shared" si="0"/>
        <v/>
      </c>
    </row>
    <row r="8" ht="65" customHeight="1"/>
    <row r="9" ht="65" customHeight="1"/>
    <row r="10" ht="65" customHeight="1"/>
    <row r="11" ht="65" customHeight="1"/>
    <row r="12" ht="65" customHeight="1"/>
    <row r="13" ht="65" customHeight="1"/>
    <row r="14" ht="65" customHeight="1"/>
    <row r="15" ht="65" customHeight="1"/>
    <row r="16" ht="65" customHeight="1"/>
  </sheetData>
  <pageMargins left="0.75" right="0.75" top="1" bottom="1" header="0.5" footer="0.5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zoomScale="70" zoomScaleNormal="70" workbookViewId="0">
      <pane ySplit="1" topLeftCell="A2" activePane="bottomLeft" state="frozen"/>
      <selection/>
      <selection pane="bottomLeft" activeCell="A11" sqref="A11"/>
    </sheetView>
  </sheetViews>
  <sheetFormatPr defaultColWidth="10.2363636363636" defaultRowHeight="16.5"/>
  <cols>
    <col min="1" max="1" width="23.1818181818182" style="1" customWidth="1"/>
    <col min="2" max="2" width="15.3363636363636" style="1" customWidth="1"/>
    <col min="3" max="3" width="19.4272727272727" style="1" customWidth="1"/>
    <col min="4" max="4" width="25.6818181818182" style="1" customWidth="1"/>
    <col min="5" max="5" width="10.2363636363636" style="1"/>
    <col min="6" max="7" width="11.8181818181818" style="1" customWidth="1"/>
    <col min="8" max="8" width="13" style="1"/>
    <col min="9" max="9" width="10.2363636363636" style="1"/>
    <col min="10" max="10" width="9.2" style="1" customWidth="1"/>
    <col min="11" max="11" width="9.13636363636364" style="6" customWidth="1"/>
    <col min="12" max="15" width="9.2" style="1" customWidth="1"/>
    <col min="16" max="16384" width="10.2363636363636" style="1"/>
  </cols>
  <sheetData>
    <row r="1" s="1" customFormat="1" ht="33" spans="1:15">
      <c r="A1" s="7" t="s">
        <v>62</v>
      </c>
      <c r="B1" s="8" t="s">
        <v>19</v>
      </c>
      <c r="C1" s="7" t="s">
        <v>63</v>
      </c>
      <c r="D1" s="7" t="s">
        <v>24</v>
      </c>
      <c r="E1" s="7" t="s">
        <v>9</v>
      </c>
      <c r="F1" s="7" t="s">
        <v>3</v>
      </c>
      <c r="G1" s="9" t="s">
        <v>8</v>
      </c>
      <c r="H1" s="7" t="s">
        <v>12</v>
      </c>
      <c r="I1" s="7" t="s">
        <v>64</v>
      </c>
      <c r="J1" s="4" t="s">
        <v>65</v>
      </c>
      <c r="K1" s="6" t="s">
        <v>26</v>
      </c>
      <c r="L1" s="4" t="s">
        <v>24</v>
      </c>
      <c r="M1" s="4" t="s">
        <v>66</v>
      </c>
      <c r="N1" s="4" t="s">
        <v>67</v>
      </c>
      <c r="O1" s="4" t="s">
        <v>68</v>
      </c>
    </row>
    <row r="2" s="1" customFormat="1" spans="1:12">
      <c r="A2" s="1" t="str">
        <f>预约送货单SKU!C2</f>
        <v>RY20240423027</v>
      </c>
      <c r="B2" s="1" t="s">
        <v>69</v>
      </c>
      <c r="C2" s="1" t="str">
        <f>预约送货单SKU!E2</f>
        <v>CW502KT0414</v>
      </c>
      <c r="D2" s="1" t="str">
        <f>L2</f>
        <v/>
      </c>
      <c r="E2" s="1">
        <f>IFERROR(VLOOKUP(B2&amp;K2,收货地址!D:G,4,0),"")</f>
        <v>0</v>
      </c>
      <c r="F2" s="1" t="str">
        <f>预约送货单SKU!D2</f>
        <v>正品</v>
      </c>
      <c r="H2" s="1" t="str">
        <f>预约送货单SKU!M2</f>
        <v>2024-04-23</v>
      </c>
      <c r="I2" s="1" t="str">
        <f>VLOOKUP(B2,收货地址!A:B,2,0)</f>
        <v>广州</v>
      </c>
      <c r="K2" s="6" t="s">
        <v>70</v>
      </c>
      <c r="L2" s="1" t="str">
        <f>IFERROR(VLOOKUP(C2&amp;K2,预约送货单SKU!A:Y,25,0),"")</f>
        <v/>
      </c>
    </row>
    <row r="3" s="1" customFormat="1" spans="1:12">
      <c r="A3" s="1" t="str">
        <f t="shared" ref="A3:A37" si="0">A2</f>
        <v>RY20240423027</v>
      </c>
      <c r="B3" s="1" t="s">
        <v>69</v>
      </c>
      <c r="C3" s="1" t="str">
        <f t="shared" ref="C3:C37" si="1">C2</f>
        <v>CW502KT0414</v>
      </c>
      <c r="D3" s="1" t="str">
        <f t="shared" ref="D3:D37" si="2">L3</f>
        <v>CW502KT0414B0S</v>
      </c>
      <c r="E3" s="1">
        <f>IFERROR(VLOOKUP(B3&amp;K3,收货地址!D:G,4,0),"")</f>
        <v>4</v>
      </c>
      <c r="F3" s="1" t="str">
        <f t="shared" ref="F3:F37" si="3">F2</f>
        <v>正品</v>
      </c>
      <c r="H3" s="1" t="str">
        <f t="shared" ref="H3:H37" si="4">H2</f>
        <v>2024-04-23</v>
      </c>
      <c r="I3" s="1" t="str">
        <f>VLOOKUP(B3,收货地址!A:B,2,0)</f>
        <v>广州</v>
      </c>
      <c r="K3" s="6" t="s">
        <v>58</v>
      </c>
      <c r="L3" s="1" t="str">
        <f>IFERROR(VLOOKUP(C3&amp;K3,预约送货单SKU!A:Y,25,0),"")</f>
        <v>CW502KT0414B0S</v>
      </c>
    </row>
    <row r="4" s="1" customFormat="1" spans="1:12">
      <c r="A4" s="1" t="str">
        <f t="shared" si="0"/>
        <v>RY20240423027</v>
      </c>
      <c r="B4" s="1" t="s">
        <v>69</v>
      </c>
      <c r="C4" s="1" t="str">
        <f t="shared" si="1"/>
        <v>CW502KT0414</v>
      </c>
      <c r="D4" s="1" t="str">
        <f t="shared" si="2"/>
        <v>CW502KT0414B0M</v>
      </c>
      <c r="E4" s="1">
        <f>IFERROR(VLOOKUP(B4&amp;K4,收货地址!D:G,4,0),"")</f>
        <v>4</v>
      </c>
      <c r="F4" s="1" t="str">
        <f t="shared" si="3"/>
        <v>正品</v>
      </c>
      <c r="H4" s="1" t="str">
        <f t="shared" si="4"/>
        <v>2024-04-23</v>
      </c>
      <c r="I4" s="1" t="str">
        <f>VLOOKUP(B4,收货地址!A:B,2,0)</f>
        <v>广州</v>
      </c>
      <c r="K4" s="6" t="s">
        <v>55</v>
      </c>
      <c r="L4" s="1" t="str">
        <f>IFERROR(VLOOKUP(C4&amp;K4,预约送货单SKU!A:Y,25,0),"")</f>
        <v>CW502KT0414B0M</v>
      </c>
    </row>
    <row r="5" s="1" customFormat="1" spans="1:12">
      <c r="A5" s="1" t="str">
        <f t="shared" si="0"/>
        <v>RY20240423027</v>
      </c>
      <c r="B5" s="1" t="s">
        <v>69</v>
      </c>
      <c r="C5" s="1" t="str">
        <f t="shared" si="1"/>
        <v>CW502KT0414</v>
      </c>
      <c r="D5" s="1" t="str">
        <f t="shared" si="2"/>
        <v>CW502KT0414B0L</v>
      </c>
      <c r="E5" s="1">
        <f>IFERROR(VLOOKUP(B5&amp;K5,收货地址!D:G,4,0),"")</f>
        <v>4</v>
      </c>
      <c r="F5" s="1" t="str">
        <f t="shared" si="3"/>
        <v>正品</v>
      </c>
      <c r="H5" s="1" t="str">
        <f t="shared" si="4"/>
        <v>2024-04-23</v>
      </c>
      <c r="I5" s="1" t="str">
        <f>VLOOKUP(B5,收货地址!A:B,2,0)</f>
        <v>广州</v>
      </c>
      <c r="K5" s="6" t="s">
        <v>51</v>
      </c>
      <c r="L5" s="1" t="str">
        <f>IFERROR(VLOOKUP(C5&amp;K5,预约送货单SKU!A:Y,25,0),"")</f>
        <v>CW502KT0414B0L</v>
      </c>
    </row>
    <row r="6" s="1" customFormat="1" spans="1:12">
      <c r="A6" s="1" t="str">
        <f t="shared" si="0"/>
        <v>RY20240423027</v>
      </c>
      <c r="B6" s="1" t="s">
        <v>69</v>
      </c>
      <c r="C6" s="1" t="str">
        <f t="shared" si="1"/>
        <v>CW502KT0414</v>
      </c>
      <c r="D6" s="1" t="str">
        <f t="shared" si="2"/>
        <v>CW502KT0414B0XL</v>
      </c>
      <c r="E6" s="1">
        <f>IFERROR(VLOOKUP(B6&amp;K6,收货地址!D:G,4,0),"")</f>
        <v>4</v>
      </c>
      <c r="F6" s="1" t="str">
        <f t="shared" si="3"/>
        <v>正品</v>
      </c>
      <c r="H6" s="1" t="str">
        <f t="shared" si="4"/>
        <v>2024-04-23</v>
      </c>
      <c r="I6" s="1" t="str">
        <f>VLOOKUP(B6,收货地址!A:B,2,0)</f>
        <v>广州</v>
      </c>
      <c r="K6" s="6" t="s">
        <v>61</v>
      </c>
      <c r="L6" s="1" t="str">
        <f>IFERROR(VLOOKUP(C6&amp;K6,预约送货单SKU!A:Y,25,0),"")</f>
        <v>CW502KT0414B0XL</v>
      </c>
    </row>
    <row r="7" s="1" customFormat="1" spans="1:12">
      <c r="A7" s="1" t="str">
        <f t="shared" si="0"/>
        <v>RY20240423027</v>
      </c>
      <c r="B7" s="1" t="s">
        <v>69</v>
      </c>
      <c r="C7" s="1" t="str">
        <f t="shared" si="1"/>
        <v>CW502KT0414</v>
      </c>
      <c r="D7" s="1" t="str">
        <f t="shared" si="2"/>
        <v/>
      </c>
      <c r="E7" s="1">
        <f>IFERROR(VLOOKUP(B7&amp;K7,收货地址!D:G,4,0),"")</f>
        <v>4</v>
      </c>
      <c r="F7" s="1" t="str">
        <f t="shared" si="3"/>
        <v>正品</v>
      </c>
      <c r="H7" s="1" t="str">
        <f t="shared" si="4"/>
        <v>2024-04-23</v>
      </c>
      <c r="I7" s="1" t="str">
        <f>VLOOKUP(B7,收货地址!A:B,2,0)</f>
        <v>广州</v>
      </c>
      <c r="K7" s="6" t="s">
        <v>71</v>
      </c>
      <c r="L7" s="1" t="str">
        <f>IFERROR(VLOOKUP(C7&amp;K7,预约送货单SKU!A:Y,25,0),"")</f>
        <v/>
      </c>
    </row>
    <row r="8" spans="1:12">
      <c r="A8" s="1" t="str">
        <f t="shared" si="0"/>
        <v>RY20240423027</v>
      </c>
      <c r="B8" s="1" t="s">
        <v>46</v>
      </c>
      <c r="C8" s="1" t="str">
        <f t="shared" si="1"/>
        <v>CW502KT0414</v>
      </c>
      <c r="D8" s="1" t="str">
        <f t="shared" si="2"/>
        <v/>
      </c>
      <c r="E8" s="1">
        <f>IFERROR(VLOOKUP(B8&amp;K8,收货地址!D:G,4,0),"")</f>
        <v>0</v>
      </c>
      <c r="F8" s="1" t="str">
        <f t="shared" si="3"/>
        <v>正品</v>
      </c>
      <c r="H8" s="1" t="str">
        <f t="shared" si="4"/>
        <v>2024-04-23</v>
      </c>
      <c r="I8" s="1" t="str">
        <f>VLOOKUP(B8,收货地址!A:B,2,0)</f>
        <v>广州</v>
      </c>
      <c r="K8" s="6" t="s">
        <v>70</v>
      </c>
      <c r="L8" s="1" t="str">
        <f>IFERROR(VLOOKUP(C8&amp;K8,预约送货单SKU!A:Y,25,0),"")</f>
        <v/>
      </c>
    </row>
    <row r="9" spans="1:12">
      <c r="A9" s="1" t="str">
        <f t="shared" si="0"/>
        <v>RY20240423027</v>
      </c>
      <c r="B9" s="1" t="s">
        <v>46</v>
      </c>
      <c r="C9" s="1" t="str">
        <f t="shared" si="1"/>
        <v>CW502KT0414</v>
      </c>
      <c r="D9" s="1" t="str">
        <f t="shared" si="2"/>
        <v>CW502KT0414B0S</v>
      </c>
      <c r="E9" s="1">
        <f>IFERROR(VLOOKUP(B9&amp;K9,收货地址!D:G,4,0),"")</f>
        <v>4</v>
      </c>
      <c r="F9" s="1" t="str">
        <f t="shared" si="3"/>
        <v>正品</v>
      </c>
      <c r="H9" s="1" t="str">
        <f t="shared" si="4"/>
        <v>2024-04-23</v>
      </c>
      <c r="I9" s="1" t="str">
        <f>VLOOKUP(B9,收货地址!A:B,2,0)</f>
        <v>广州</v>
      </c>
      <c r="K9" s="6" t="s">
        <v>58</v>
      </c>
      <c r="L9" s="1" t="str">
        <f>IFERROR(VLOOKUP(C9&amp;K9,预约送货单SKU!A:Y,25,0),"")</f>
        <v>CW502KT0414B0S</v>
      </c>
    </row>
    <row r="10" spans="1:12">
      <c r="A10" s="1" t="str">
        <f t="shared" si="0"/>
        <v>RY20240423027</v>
      </c>
      <c r="B10" s="1" t="s">
        <v>46</v>
      </c>
      <c r="C10" s="1" t="str">
        <f t="shared" si="1"/>
        <v>CW502KT0414</v>
      </c>
      <c r="D10" s="1" t="str">
        <f t="shared" si="2"/>
        <v>CW502KT0414B0M</v>
      </c>
      <c r="E10" s="1">
        <f>IFERROR(VLOOKUP(B10&amp;K10,收货地址!D:G,4,0),"")</f>
        <v>4</v>
      </c>
      <c r="F10" s="1" t="str">
        <f t="shared" si="3"/>
        <v>正品</v>
      </c>
      <c r="H10" s="1" t="str">
        <f t="shared" si="4"/>
        <v>2024-04-23</v>
      </c>
      <c r="I10" s="1" t="str">
        <f>VLOOKUP(B10,收货地址!A:B,2,0)</f>
        <v>广州</v>
      </c>
      <c r="K10" s="6" t="s">
        <v>55</v>
      </c>
      <c r="L10" s="1" t="str">
        <f>IFERROR(VLOOKUP(C10&amp;K10,预约送货单SKU!A:Y,25,0),"")</f>
        <v>CW502KT0414B0M</v>
      </c>
    </row>
    <row r="11" spans="1:12">
      <c r="A11" s="1" t="str">
        <f t="shared" si="0"/>
        <v>RY20240423027</v>
      </c>
      <c r="B11" s="1" t="s">
        <v>46</v>
      </c>
      <c r="C11" s="1" t="str">
        <f t="shared" si="1"/>
        <v>CW502KT0414</v>
      </c>
      <c r="D11" s="1" t="str">
        <f t="shared" si="2"/>
        <v>CW502KT0414B0L</v>
      </c>
      <c r="E11" s="1">
        <f>IFERROR(VLOOKUP(B11&amp;K11,收货地址!D:G,4,0),"")</f>
        <v>4</v>
      </c>
      <c r="F11" s="1" t="str">
        <f t="shared" si="3"/>
        <v>正品</v>
      </c>
      <c r="H11" s="1" t="str">
        <f t="shared" si="4"/>
        <v>2024-04-23</v>
      </c>
      <c r="I11" s="1" t="str">
        <f>VLOOKUP(B11,收货地址!A:B,2,0)</f>
        <v>广州</v>
      </c>
      <c r="K11" s="6" t="s">
        <v>51</v>
      </c>
      <c r="L11" s="1" t="str">
        <f>IFERROR(VLOOKUP(C11&amp;K11,预约送货单SKU!A:Y,25,0),"")</f>
        <v>CW502KT0414B0L</v>
      </c>
    </row>
    <row r="12" spans="1:12">
      <c r="A12" s="1" t="str">
        <f t="shared" si="0"/>
        <v>RY20240423027</v>
      </c>
      <c r="B12" s="1" t="s">
        <v>46</v>
      </c>
      <c r="C12" s="1" t="str">
        <f t="shared" si="1"/>
        <v>CW502KT0414</v>
      </c>
      <c r="D12" s="1" t="str">
        <f t="shared" si="2"/>
        <v>CW502KT0414B0XL</v>
      </c>
      <c r="E12" s="1">
        <f>IFERROR(VLOOKUP(B12&amp;K12,收货地址!D:G,4,0),"")</f>
        <v>4</v>
      </c>
      <c r="F12" s="1" t="str">
        <f t="shared" si="3"/>
        <v>正品</v>
      </c>
      <c r="H12" s="1" t="str">
        <f t="shared" si="4"/>
        <v>2024-04-23</v>
      </c>
      <c r="I12" s="1" t="str">
        <f>VLOOKUP(B12,收货地址!A:B,2,0)</f>
        <v>广州</v>
      </c>
      <c r="K12" s="6" t="s">
        <v>61</v>
      </c>
      <c r="L12" s="1" t="str">
        <f>IFERROR(VLOOKUP(C12&amp;K12,预约送货单SKU!A:Y,25,0),"")</f>
        <v>CW502KT0414B0XL</v>
      </c>
    </row>
    <row r="13" spans="1:12">
      <c r="A13" s="1" t="str">
        <f t="shared" si="0"/>
        <v>RY20240423027</v>
      </c>
      <c r="B13" s="1" t="s">
        <v>46</v>
      </c>
      <c r="C13" s="1" t="str">
        <f t="shared" si="1"/>
        <v>CW502KT0414</v>
      </c>
      <c r="D13" s="1" t="str">
        <f t="shared" si="2"/>
        <v/>
      </c>
      <c r="E13" s="1">
        <f>IFERROR(VLOOKUP(B13&amp;K13,收货地址!D:G,4,0),"")</f>
        <v>4</v>
      </c>
      <c r="F13" s="1" t="str">
        <f t="shared" si="3"/>
        <v>正品</v>
      </c>
      <c r="H13" s="1" t="str">
        <f t="shared" si="4"/>
        <v>2024-04-23</v>
      </c>
      <c r="I13" s="1" t="str">
        <f>VLOOKUP(B13,收货地址!A:B,2,0)</f>
        <v>广州</v>
      </c>
      <c r="K13" s="6" t="s">
        <v>71</v>
      </c>
      <c r="L13" s="1" t="str">
        <f>IFERROR(VLOOKUP(C13&amp;K13,预约送货单SKU!A:Y,25,0),"")</f>
        <v/>
      </c>
    </row>
    <row r="14" spans="1:12">
      <c r="A14" s="1" t="str">
        <f t="shared" si="0"/>
        <v>RY20240423027</v>
      </c>
      <c r="B14" s="1" t="s">
        <v>72</v>
      </c>
      <c r="C14" s="1" t="str">
        <f t="shared" si="1"/>
        <v>CW502KT0414</v>
      </c>
      <c r="D14" s="1" t="str">
        <f t="shared" si="2"/>
        <v/>
      </c>
      <c r="E14" s="1" t="str">
        <f>IFERROR(VLOOKUP(B14&amp;K14,收货地址!D:G,4,0),"")</f>
        <v/>
      </c>
      <c r="F14" s="1" t="str">
        <f t="shared" si="3"/>
        <v>正品</v>
      </c>
      <c r="H14" s="1" t="str">
        <f t="shared" si="4"/>
        <v>2024-04-23</v>
      </c>
      <c r="I14" s="1" t="str">
        <f>VLOOKUP(B14,收货地址!A:B,2,0)</f>
        <v>武汉</v>
      </c>
      <c r="K14" s="6" t="s">
        <v>70</v>
      </c>
      <c r="L14" s="1" t="str">
        <f>IFERROR(VLOOKUP(C14&amp;K14,预约送货单SKU!A:Y,25,0),"")</f>
        <v/>
      </c>
    </row>
    <row r="15" spans="1:12">
      <c r="A15" s="1" t="str">
        <f t="shared" si="0"/>
        <v>RY20240423027</v>
      </c>
      <c r="B15" s="1" t="s">
        <v>72</v>
      </c>
      <c r="C15" s="1" t="str">
        <f t="shared" si="1"/>
        <v>CW502KT0414</v>
      </c>
      <c r="D15" s="1" t="str">
        <f t="shared" si="2"/>
        <v>CW502KT0414B0S</v>
      </c>
      <c r="E15" s="1" t="str">
        <f>IFERROR(VLOOKUP(B15&amp;K15,收货地址!D:G,4,0),"")</f>
        <v/>
      </c>
      <c r="F15" s="1" t="str">
        <f t="shared" si="3"/>
        <v>正品</v>
      </c>
      <c r="H15" s="1" t="str">
        <f t="shared" si="4"/>
        <v>2024-04-23</v>
      </c>
      <c r="I15" s="1" t="str">
        <f>VLOOKUP(B15,收货地址!A:B,2,0)</f>
        <v>武汉</v>
      </c>
      <c r="K15" s="6" t="s">
        <v>58</v>
      </c>
      <c r="L15" s="1" t="str">
        <f>IFERROR(VLOOKUP(C15&amp;K15,预约送货单SKU!A:Y,25,0),"")</f>
        <v>CW502KT0414B0S</v>
      </c>
    </row>
    <row r="16" spans="1:12">
      <c r="A16" s="1" t="str">
        <f t="shared" si="0"/>
        <v>RY20240423027</v>
      </c>
      <c r="B16" s="1" t="s">
        <v>72</v>
      </c>
      <c r="C16" s="1" t="str">
        <f t="shared" si="1"/>
        <v>CW502KT0414</v>
      </c>
      <c r="D16" s="1" t="str">
        <f t="shared" si="2"/>
        <v>CW502KT0414B0M</v>
      </c>
      <c r="E16" s="1" t="str">
        <f>IFERROR(VLOOKUP(B16&amp;K16,收货地址!D:G,4,0),"")</f>
        <v/>
      </c>
      <c r="F16" s="1" t="str">
        <f t="shared" si="3"/>
        <v>正品</v>
      </c>
      <c r="H16" s="1" t="str">
        <f t="shared" si="4"/>
        <v>2024-04-23</v>
      </c>
      <c r="I16" s="1" t="str">
        <f>VLOOKUP(B16,收货地址!A:B,2,0)</f>
        <v>武汉</v>
      </c>
      <c r="K16" s="6" t="s">
        <v>55</v>
      </c>
      <c r="L16" s="1" t="str">
        <f>IFERROR(VLOOKUP(C16&amp;K16,预约送货单SKU!A:Y,25,0),"")</f>
        <v>CW502KT0414B0M</v>
      </c>
    </row>
    <row r="17" spans="1:12">
      <c r="A17" s="1" t="str">
        <f t="shared" si="0"/>
        <v>RY20240423027</v>
      </c>
      <c r="B17" s="1" t="s">
        <v>72</v>
      </c>
      <c r="C17" s="1" t="str">
        <f t="shared" si="1"/>
        <v>CW502KT0414</v>
      </c>
      <c r="D17" s="1" t="str">
        <f t="shared" si="2"/>
        <v>CW502KT0414B0L</v>
      </c>
      <c r="E17" s="1" t="str">
        <f>IFERROR(VLOOKUP(B17&amp;K17,收货地址!D:G,4,0),"")</f>
        <v/>
      </c>
      <c r="F17" s="1" t="str">
        <f t="shared" si="3"/>
        <v>正品</v>
      </c>
      <c r="H17" s="1" t="str">
        <f t="shared" si="4"/>
        <v>2024-04-23</v>
      </c>
      <c r="I17" s="1" t="str">
        <f>VLOOKUP(B17,收货地址!A:B,2,0)</f>
        <v>武汉</v>
      </c>
      <c r="K17" s="6" t="s">
        <v>51</v>
      </c>
      <c r="L17" s="1" t="str">
        <f>IFERROR(VLOOKUP(C17&amp;K17,预约送货单SKU!A:Y,25,0),"")</f>
        <v>CW502KT0414B0L</v>
      </c>
    </row>
    <row r="18" spans="1:12">
      <c r="A18" s="1" t="str">
        <f t="shared" si="0"/>
        <v>RY20240423027</v>
      </c>
      <c r="B18" s="1" t="s">
        <v>72</v>
      </c>
      <c r="C18" s="1" t="str">
        <f t="shared" si="1"/>
        <v>CW502KT0414</v>
      </c>
      <c r="D18" s="1" t="str">
        <f t="shared" si="2"/>
        <v>CW502KT0414B0XL</v>
      </c>
      <c r="E18" s="1" t="str">
        <f>IFERROR(VLOOKUP(B18&amp;K18,收货地址!D:G,4,0),"")</f>
        <v/>
      </c>
      <c r="F18" s="1" t="str">
        <f t="shared" si="3"/>
        <v>正品</v>
      </c>
      <c r="H18" s="1" t="str">
        <f t="shared" si="4"/>
        <v>2024-04-23</v>
      </c>
      <c r="I18" s="1" t="str">
        <f>VLOOKUP(B18,收货地址!A:B,2,0)</f>
        <v>武汉</v>
      </c>
      <c r="K18" s="6" t="s">
        <v>61</v>
      </c>
      <c r="L18" s="1" t="str">
        <f>IFERROR(VLOOKUP(C18&amp;K18,预约送货单SKU!A:Y,25,0),"")</f>
        <v>CW502KT0414B0XL</v>
      </c>
    </row>
    <row r="19" spans="1:12">
      <c r="A19" s="1" t="str">
        <f t="shared" si="0"/>
        <v>RY20240423027</v>
      </c>
      <c r="B19" s="1" t="s">
        <v>72</v>
      </c>
      <c r="C19" s="1" t="str">
        <f t="shared" si="1"/>
        <v>CW502KT0414</v>
      </c>
      <c r="D19" s="1" t="str">
        <f t="shared" si="2"/>
        <v/>
      </c>
      <c r="E19" s="1" t="str">
        <f>IFERROR(VLOOKUP(B19&amp;K19,收货地址!D:G,4,0),"")</f>
        <v/>
      </c>
      <c r="F19" s="1" t="str">
        <f t="shared" si="3"/>
        <v>正品</v>
      </c>
      <c r="H19" s="1" t="str">
        <f t="shared" si="4"/>
        <v>2024-04-23</v>
      </c>
      <c r="I19" s="1" t="str">
        <f>VLOOKUP(B19,收货地址!A:B,2,0)</f>
        <v>武汉</v>
      </c>
      <c r="K19" s="6" t="s">
        <v>71</v>
      </c>
      <c r="L19" s="1" t="str">
        <f>IFERROR(VLOOKUP(C19&amp;K19,预约送货单SKU!A:Y,25,0),"")</f>
        <v/>
      </c>
    </row>
    <row r="20" spans="1:12">
      <c r="A20" s="1" t="str">
        <f t="shared" si="0"/>
        <v>RY20240423027</v>
      </c>
      <c r="B20" s="1" t="s">
        <v>73</v>
      </c>
      <c r="C20" s="1" t="str">
        <f t="shared" si="1"/>
        <v>CW502KT0414</v>
      </c>
      <c r="D20" s="1" t="str">
        <f t="shared" si="2"/>
        <v/>
      </c>
      <c r="E20" s="1" t="str">
        <f>IFERROR(VLOOKUP(B20&amp;K20,收货地址!D:G,4,0),"")</f>
        <v/>
      </c>
      <c r="F20" s="1" t="str">
        <f t="shared" si="3"/>
        <v>正品</v>
      </c>
      <c r="H20" s="1" t="str">
        <f t="shared" si="4"/>
        <v>2024-04-23</v>
      </c>
      <c r="I20" s="1" t="str">
        <f>VLOOKUP(B20,收货地址!A:B,2,0)</f>
        <v>香港</v>
      </c>
      <c r="K20" s="6" t="s">
        <v>70</v>
      </c>
      <c r="L20" s="1" t="str">
        <f>IFERROR(VLOOKUP(C20&amp;K20,预约送货单SKU!A:Y,25,0),"")</f>
        <v/>
      </c>
    </row>
    <row r="21" spans="1:12">
      <c r="A21" s="1" t="str">
        <f t="shared" si="0"/>
        <v>RY20240423027</v>
      </c>
      <c r="B21" s="1" t="s">
        <v>73</v>
      </c>
      <c r="C21" s="1" t="str">
        <f t="shared" si="1"/>
        <v>CW502KT0414</v>
      </c>
      <c r="D21" s="1" t="str">
        <f t="shared" si="2"/>
        <v>CW502KT0414B0S</v>
      </c>
      <c r="E21" s="1" t="str">
        <f>IFERROR(VLOOKUP(B21&amp;K21,收货地址!D:G,4,0),"")</f>
        <v/>
      </c>
      <c r="F21" s="1" t="str">
        <f t="shared" si="3"/>
        <v>正品</v>
      </c>
      <c r="H21" s="1" t="str">
        <f t="shared" si="4"/>
        <v>2024-04-23</v>
      </c>
      <c r="I21" s="1" t="str">
        <f>VLOOKUP(B21,收货地址!A:B,2,0)</f>
        <v>香港</v>
      </c>
      <c r="K21" s="6" t="s">
        <v>58</v>
      </c>
      <c r="L21" s="1" t="str">
        <f>IFERROR(VLOOKUP(C21&amp;K21,预约送货单SKU!A:Y,25,0),"")</f>
        <v>CW502KT0414B0S</v>
      </c>
    </row>
    <row r="22" spans="1:12">
      <c r="A22" s="1" t="str">
        <f t="shared" si="0"/>
        <v>RY20240423027</v>
      </c>
      <c r="B22" s="1" t="s">
        <v>73</v>
      </c>
      <c r="C22" s="1" t="str">
        <f t="shared" si="1"/>
        <v>CW502KT0414</v>
      </c>
      <c r="D22" s="1" t="str">
        <f t="shared" si="2"/>
        <v>CW502KT0414B0M</v>
      </c>
      <c r="E22" s="1" t="str">
        <f>IFERROR(VLOOKUP(B22&amp;K22,收货地址!D:G,4,0),"")</f>
        <v/>
      </c>
      <c r="F22" s="1" t="str">
        <f t="shared" si="3"/>
        <v>正品</v>
      </c>
      <c r="H22" s="1" t="str">
        <f t="shared" si="4"/>
        <v>2024-04-23</v>
      </c>
      <c r="I22" s="1" t="str">
        <f>VLOOKUP(B22,收货地址!A:B,2,0)</f>
        <v>香港</v>
      </c>
      <c r="K22" s="6" t="s">
        <v>55</v>
      </c>
      <c r="L22" s="1" t="str">
        <f>IFERROR(VLOOKUP(C22&amp;K22,预约送货单SKU!A:Y,25,0),"")</f>
        <v>CW502KT0414B0M</v>
      </c>
    </row>
    <row r="23" spans="1:12">
      <c r="A23" s="1" t="str">
        <f t="shared" si="0"/>
        <v>RY20240423027</v>
      </c>
      <c r="B23" s="1" t="s">
        <v>73</v>
      </c>
      <c r="C23" s="1" t="str">
        <f t="shared" si="1"/>
        <v>CW502KT0414</v>
      </c>
      <c r="D23" s="1" t="str">
        <f t="shared" si="2"/>
        <v>CW502KT0414B0L</v>
      </c>
      <c r="E23" s="1" t="str">
        <f>IFERROR(VLOOKUP(B23&amp;K23,收货地址!D:G,4,0),"")</f>
        <v/>
      </c>
      <c r="F23" s="1" t="str">
        <f t="shared" si="3"/>
        <v>正品</v>
      </c>
      <c r="H23" s="1" t="str">
        <f t="shared" si="4"/>
        <v>2024-04-23</v>
      </c>
      <c r="I23" s="1" t="str">
        <f>VLOOKUP(B23,收货地址!A:B,2,0)</f>
        <v>香港</v>
      </c>
      <c r="K23" s="6" t="s">
        <v>51</v>
      </c>
      <c r="L23" s="1" t="str">
        <f>IFERROR(VLOOKUP(C23&amp;K23,预约送货单SKU!A:Y,25,0),"")</f>
        <v>CW502KT0414B0L</v>
      </c>
    </row>
    <row r="24" spans="1:12">
      <c r="A24" s="1" t="str">
        <f t="shared" si="0"/>
        <v>RY20240423027</v>
      </c>
      <c r="B24" s="1" t="s">
        <v>73</v>
      </c>
      <c r="C24" s="1" t="str">
        <f t="shared" si="1"/>
        <v>CW502KT0414</v>
      </c>
      <c r="D24" s="1" t="str">
        <f t="shared" si="2"/>
        <v>CW502KT0414B0XL</v>
      </c>
      <c r="E24" s="1" t="str">
        <f>IFERROR(VLOOKUP(B24&amp;K24,收货地址!D:G,4,0),"")</f>
        <v/>
      </c>
      <c r="F24" s="1" t="str">
        <f t="shared" si="3"/>
        <v>正品</v>
      </c>
      <c r="H24" s="1" t="str">
        <f t="shared" si="4"/>
        <v>2024-04-23</v>
      </c>
      <c r="I24" s="1" t="str">
        <f>VLOOKUP(B24,收货地址!A:B,2,0)</f>
        <v>香港</v>
      </c>
      <c r="K24" s="6" t="s">
        <v>61</v>
      </c>
      <c r="L24" s="1" t="str">
        <f>IFERROR(VLOOKUP(C24&amp;K24,预约送货单SKU!A:Y,25,0),"")</f>
        <v>CW502KT0414B0XL</v>
      </c>
    </row>
    <row r="25" spans="1:12">
      <c r="A25" s="1" t="str">
        <f t="shared" si="0"/>
        <v>RY20240423027</v>
      </c>
      <c r="B25" s="1" t="s">
        <v>73</v>
      </c>
      <c r="C25" s="1" t="str">
        <f t="shared" si="1"/>
        <v>CW502KT0414</v>
      </c>
      <c r="D25" s="1" t="str">
        <f t="shared" si="2"/>
        <v/>
      </c>
      <c r="E25" s="1" t="str">
        <f>IFERROR(VLOOKUP(B25&amp;K25,收货地址!D:G,4,0),"")</f>
        <v/>
      </c>
      <c r="F25" s="1" t="str">
        <f t="shared" si="3"/>
        <v>正品</v>
      </c>
      <c r="H25" s="1" t="str">
        <f t="shared" si="4"/>
        <v>2024-04-23</v>
      </c>
      <c r="I25" s="1" t="str">
        <f>VLOOKUP(B25,收货地址!A:B,2,0)</f>
        <v>香港</v>
      </c>
      <c r="K25" s="6" t="s">
        <v>71</v>
      </c>
      <c r="L25" s="1" t="str">
        <f>IFERROR(VLOOKUP(C25&amp;K25,预约送货单SKU!A:Y,25,0),"")</f>
        <v/>
      </c>
    </row>
    <row r="26" spans="1:12">
      <c r="A26" s="1" t="str">
        <f t="shared" si="0"/>
        <v>RY20240423027</v>
      </c>
      <c r="B26" s="1" t="s">
        <v>74</v>
      </c>
      <c r="C26" s="1" t="str">
        <f t="shared" si="1"/>
        <v>CW502KT0414</v>
      </c>
      <c r="D26" s="1" t="str">
        <f t="shared" si="2"/>
        <v/>
      </c>
      <c r="E26" s="1">
        <f>IFERROR(VLOOKUP(B26&amp;K26,收货地址!D:G,4,0),"")</f>
        <v>0</v>
      </c>
      <c r="F26" s="1" t="str">
        <f t="shared" si="3"/>
        <v>正品</v>
      </c>
      <c r="H26" s="1" t="str">
        <f t="shared" si="4"/>
        <v>2024-04-23</v>
      </c>
      <c r="I26" s="1" t="str">
        <f>VLOOKUP(B26,收货地址!A:B,2,0)</f>
        <v>广州</v>
      </c>
      <c r="K26" s="6" t="s">
        <v>70</v>
      </c>
      <c r="L26" s="1" t="str">
        <f>IFERROR(VLOOKUP(C26&amp;K26,预约送货单SKU!A:Y,25,0),"")</f>
        <v/>
      </c>
    </row>
    <row r="27" spans="1:12">
      <c r="A27" s="1" t="str">
        <f t="shared" si="0"/>
        <v>RY20240423027</v>
      </c>
      <c r="B27" s="1" t="s">
        <v>74</v>
      </c>
      <c r="C27" s="1" t="str">
        <f t="shared" si="1"/>
        <v>CW502KT0414</v>
      </c>
      <c r="D27" s="1" t="str">
        <f t="shared" si="2"/>
        <v>CW502KT0414B0S</v>
      </c>
      <c r="E27" s="1">
        <f>IFERROR(VLOOKUP(B27&amp;K27,收货地址!D:G,4,0),"")</f>
        <v>4</v>
      </c>
      <c r="F27" s="1" t="str">
        <f t="shared" si="3"/>
        <v>正品</v>
      </c>
      <c r="H27" s="1" t="str">
        <f t="shared" si="4"/>
        <v>2024-04-23</v>
      </c>
      <c r="I27" s="1" t="str">
        <f>VLOOKUP(B27,收货地址!A:B,2,0)</f>
        <v>广州</v>
      </c>
      <c r="K27" s="6" t="s">
        <v>58</v>
      </c>
      <c r="L27" s="1" t="str">
        <f>IFERROR(VLOOKUP(C27&amp;K27,预约送货单SKU!A:Y,25,0),"")</f>
        <v>CW502KT0414B0S</v>
      </c>
    </row>
    <row r="28" spans="1:12">
      <c r="A28" s="1" t="str">
        <f t="shared" si="0"/>
        <v>RY20240423027</v>
      </c>
      <c r="B28" s="1" t="s">
        <v>74</v>
      </c>
      <c r="C28" s="1" t="str">
        <f t="shared" si="1"/>
        <v>CW502KT0414</v>
      </c>
      <c r="D28" s="1" t="str">
        <f t="shared" si="2"/>
        <v>CW502KT0414B0M</v>
      </c>
      <c r="E28" s="1">
        <f>IFERROR(VLOOKUP(B28&amp;K28,收货地址!D:G,4,0),"")</f>
        <v>4</v>
      </c>
      <c r="F28" s="1" t="str">
        <f t="shared" si="3"/>
        <v>正品</v>
      </c>
      <c r="H28" s="1" t="str">
        <f t="shared" si="4"/>
        <v>2024-04-23</v>
      </c>
      <c r="I28" s="1" t="str">
        <f>VLOOKUP(B28,收货地址!A:B,2,0)</f>
        <v>广州</v>
      </c>
      <c r="K28" s="6" t="s">
        <v>55</v>
      </c>
      <c r="L28" s="1" t="str">
        <f>IFERROR(VLOOKUP(C28&amp;K28,预约送货单SKU!A:Y,25,0),"")</f>
        <v>CW502KT0414B0M</v>
      </c>
    </row>
    <row r="29" spans="1:12">
      <c r="A29" s="1" t="str">
        <f t="shared" si="0"/>
        <v>RY20240423027</v>
      </c>
      <c r="B29" s="1" t="s">
        <v>74</v>
      </c>
      <c r="C29" s="1" t="str">
        <f t="shared" si="1"/>
        <v>CW502KT0414</v>
      </c>
      <c r="D29" s="1" t="str">
        <f t="shared" si="2"/>
        <v>CW502KT0414B0L</v>
      </c>
      <c r="E29" s="1">
        <f>IFERROR(VLOOKUP(B29&amp;K29,收货地址!D:G,4,0),"")</f>
        <v>4</v>
      </c>
      <c r="F29" s="1" t="str">
        <f t="shared" si="3"/>
        <v>正品</v>
      </c>
      <c r="H29" s="1" t="str">
        <f t="shared" si="4"/>
        <v>2024-04-23</v>
      </c>
      <c r="I29" s="1" t="str">
        <f>VLOOKUP(B29,收货地址!A:B,2,0)</f>
        <v>广州</v>
      </c>
      <c r="K29" s="6" t="s">
        <v>51</v>
      </c>
      <c r="L29" s="1" t="str">
        <f>IFERROR(VLOOKUP(C29&amp;K29,预约送货单SKU!A:Y,25,0),"")</f>
        <v>CW502KT0414B0L</v>
      </c>
    </row>
    <row r="30" spans="1:12">
      <c r="A30" s="1" t="str">
        <f t="shared" si="0"/>
        <v>RY20240423027</v>
      </c>
      <c r="B30" s="1" t="s">
        <v>74</v>
      </c>
      <c r="C30" s="1" t="str">
        <f t="shared" si="1"/>
        <v>CW502KT0414</v>
      </c>
      <c r="D30" s="1" t="str">
        <f t="shared" si="2"/>
        <v>CW502KT0414B0XL</v>
      </c>
      <c r="E30" s="1">
        <f>IFERROR(VLOOKUP(B30&amp;K30,收货地址!D:G,4,0),"")</f>
        <v>4</v>
      </c>
      <c r="F30" s="1" t="str">
        <f t="shared" si="3"/>
        <v>正品</v>
      </c>
      <c r="H30" s="1" t="str">
        <f t="shared" si="4"/>
        <v>2024-04-23</v>
      </c>
      <c r="I30" s="1" t="str">
        <f>VLOOKUP(B30,收货地址!A:B,2,0)</f>
        <v>广州</v>
      </c>
      <c r="K30" s="6" t="s">
        <v>61</v>
      </c>
      <c r="L30" s="1" t="str">
        <f>IFERROR(VLOOKUP(C30&amp;K30,预约送货单SKU!A:Y,25,0),"")</f>
        <v>CW502KT0414B0XL</v>
      </c>
    </row>
    <row r="31" spans="1:12">
      <c r="A31" s="1" t="str">
        <f t="shared" si="0"/>
        <v>RY20240423027</v>
      </c>
      <c r="B31" s="1" t="s">
        <v>74</v>
      </c>
      <c r="C31" s="1" t="str">
        <f t="shared" si="1"/>
        <v>CW502KT0414</v>
      </c>
      <c r="D31" s="1" t="str">
        <f t="shared" si="2"/>
        <v/>
      </c>
      <c r="E31" s="1">
        <f>IFERROR(VLOOKUP(B31&amp;K31,收货地址!D:G,4,0),"")</f>
        <v>4</v>
      </c>
      <c r="F31" s="1" t="str">
        <f t="shared" si="3"/>
        <v>正品</v>
      </c>
      <c r="H31" s="1" t="str">
        <f t="shared" si="4"/>
        <v>2024-04-23</v>
      </c>
      <c r="I31" s="1" t="str">
        <f>VLOOKUP(B31,收货地址!A:B,2,0)</f>
        <v>广州</v>
      </c>
      <c r="K31" s="6" t="s">
        <v>71</v>
      </c>
      <c r="L31" s="1" t="str">
        <f>IFERROR(VLOOKUP(C31&amp;K31,预约送货单SKU!A:Y,25,0),"")</f>
        <v/>
      </c>
    </row>
    <row r="32" spans="1:12">
      <c r="A32" s="1" t="str">
        <f t="shared" si="0"/>
        <v>RY20240423027</v>
      </c>
      <c r="B32" s="1" t="s">
        <v>75</v>
      </c>
      <c r="C32" s="1" t="str">
        <f t="shared" si="1"/>
        <v>CW502KT0414</v>
      </c>
      <c r="D32" s="1" t="str">
        <f t="shared" si="2"/>
        <v/>
      </c>
      <c r="E32" s="1">
        <f>IFERROR(VLOOKUP(B32&amp;K32,收货地址!D:G,4,0),"")</f>
        <v>0</v>
      </c>
      <c r="F32" s="1" t="str">
        <f t="shared" si="3"/>
        <v>正品</v>
      </c>
      <c r="H32" s="1" t="str">
        <f t="shared" si="4"/>
        <v>2024-04-23</v>
      </c>
      <c r="I32" s="1" t="str">
        <f>VLOOKUP(B32,收货地址!A:B,2,0)</f>
        <v>广州</v>
      </c>
      <c r="K32" s="6" t="s">
        <v>70</v>
      </c>
      <c r="L32" s="1" t="str">
        <f>IFERROR(VLOOKUP(C32&amp;K32,预约送货单SKU!A:Y,25,0),"")</f>
        <v/>
      </c>
    </row>
    <row r="33" spans="1:12">
      <c r="A33" s="1" t="str">
        <f t="shared" si="0"/>
        <v>RY20240423027</v>
      </c>
      <c r="B33" s="1" t="s">
        <v>75</v>
      </c>
      <c r="C33" s="1" t="str">
        <f t="shared" si="1"/>
        <v>CW502KT0414</v>
      </c>
      <c r="D33" s="1" t="str">
        <f t="shared" si="2"/>
        <v>CW502KT0414B0S</v>
      </c>
      <c r="E33" s="1">
        <f>IFERROR(VLOOKUP(B33&amp;K33,收货地址!D:G,4,0),"")</f>
        <v>4</v>
      </c>
      <c r="F33" s="1" t="str">
        <f t="shared" si="3"/>
        <v>正品</v>
      </c>
      <c r="H33" s="1" t="str">
        <f t="shared" si="4"/>
        <v>2024-04-23</v>
      </c>
      <c r="I33" s="1" t="str">
        <f>VLOOKUP(B33,收货地址!A:B,2,0)</f>
        <v>广州</v>
      </c>
      <c r="K33" s="6" t="s">
        <v>58</v>
      </c>
      <c r="L33" s="1" t="str">
        <f>IFERROR(VLOOKUP(C33&amp;K33,预约送货单SKU!A:Y,25,0),"")</f>
        <v>CW502KT0414B0S</v>
      </c>
    </row>
    <row r="34" spans="1:12">
      <c r="A34" s="1" t="str">
        <f t="shared" si="0"/>
        <v>RY20240423027</v>
      </c>
      <c r="B34" s="1" t="s">
        <v>75</v>
      </c>
      <c r="C34" s="1" t="str">
        <f t="shared" si="1"/>
        <v>CW502KT0414</v>
      </c>
      <c r="D34" s="1" t="str">
        <f t="shared" si="2"/>
        <v>CW502KT0414B0M</v>
      </c>
      <c r="E34" s="1">
        <f>IFERROR(VLOOKUP(B34&amp;K34,收货地址!D:G,4,0),"")</f>
        <v>4</v>
      </c>
      <c r="F34" s="1" t="str">
        <f t="shared" si="3"/>
        <v>正品</v>
      </c>
      <c r="H34" s="1" t="str">
        <f t="shared" si="4"/>
        <v>2024-04-23</v>
      </c>
      <c r="I34" s="1" t="str">
        <f>VLOOKUP(B34,收货地址!A:B,2,0)</f>
        <v>广州</v>
      </c>
      <c r="K34" s="6" t="s">
        <v>55</v>
      </c>
      <c r="L34" s="1" t="str">
        <f>IFERROR(VLOOKUP(C34&amp;K34,预约送货单SKU!A:Y,25,0),"")</f>
        <v>CW502KT0414B0M</v>
      </c>
    </row>
    <row r="35" spans="1:12">
      <c r="A35" s="1" t="str">
        <f t="shared" si="0"/>
        <v>RY20240423027</v>
      </c>
      <c r="B35" s="1" t="s">
        <v>75</v>
      </c>
      <c r="C35" s="1" t="str">
        <f t="shared" si="1"/>
        <v>CW502KT0414</v>
      </c>
      <c r="D35" s="1" t="str">
        <f t="shared" si="2"/>
        <v>CW502KT0414B0L</v>
      </c>
      <c r="E35" s="1">
        <f>IFERROR(VLOOKUP(B35&amp;K35,收货地址!D:G,4,0),"")</f>
        <v>4</v>
      </c>
      <c r="F35" s="1" t="str">
        <f t="shared" si="3"/>
        <v>正品</v>
      </c>
      <c r="H35" s="1" t="str">
        <f t="shared" si="4"/>
        <v>2024-04-23</v>
      </c>
      <c r="I35" s="1" t="str">
        <f>VLOOKUP(B35,收货地址!A:B,2,0)</f>
        <v>广州</v>
      </c>
      <c r="K35" s="6" t="s">
        <v>51</v>
      </c>
      <c r="L35" s="1" t="str">
        <f>IFERROR(VLOOKUP(C35&amp;K35,预约送货单SKU!A:Y,25,0),"")</f>
        <v>CW502KT0414B0L</v>
      </c>
    </row>
    <row r="36" spans="1:12">
      <c r="A36" s="1" t="str">
        <f t="shared" si="0"/>
        <v>RY20240423027</v>
      </c>
      <c r="B36" s="1" t="s">
        <v>75</v>
      </c>
      <c r="C36" s="1" t="str">
        <f t="shared" si="1"/>
        <v>CW502KT0414</v>
      </c>
      <c r="D36" s="1" t="str">
        <f t="shared" si="2"/>
        <v>CW502KT0414B0XL</v>
      </c>
      <c r="E36" s="1">
        <f>IFERROR(VLOOKUP(B36&amp;K36,收货地址!D:G,4,0),"")</f>
        <v>4</v>
      </c>
      <c r="F36" s="1" t="str">
        <f t="shared" si="3"/>
        <v>正品</v>
      </c>
      <c r="H36" s="1" t="str">
        <f t="shared" si="4"/>
        <v>2024-04-23</v>
      </c>
      <c r="I36" s="1" t="str">
        <f>VLOOKUP(B36,收货地址!A:B,2,0)</f>
        <v>广州</v>
      </c>
      <c r="K36" s="6" t="s">
        <v>61</v>
      </c>
      <c r="L36" s="1" t="str">
        <f>IFERROR(VLOOKUP(C36&amp;K36,预约送货单SKU!A:Y,25,0),"")</f>
        <v>CW502KT0414B0XL</v>
      </c>
    </row>
    <row r="37" spans="1:12">
      <c r="A37" s="1" t="str">
        <f t="shared" si="0"/>
        <v>RY20240423027</v>
      </c>
      <c r="B37" s="1" t="s">
        <v>75</v>
      </c>
      <c r="C37" s="1" t="str">
        <f t="shared" si="1"/>
        <v>CW502KT0414</v>
      </c>
      <c r="D37" s="1" t="str">
        <f t="shared" si="2"/>
        <v/>
      </c>
      <c r="E37" s="1">
        <f>IFERROR(VLOOKUP(B37&amp;K37,收货地址!D:G,4,0),"")</f>
        <v>4</v>
      </c>
      <c r="F37" s="1" t="str">
        <f t="shared" si="3"/>
        <v>正品</v>
      </c>
      <c r="H37" s="1" t="str">
        <f t="shared" si="4"/>
        <v>2024-04-23</v>
      </c>
      <c r="I37" s="1" t="str">
        <f>VLOOKUP(B37,收货地址!A:B,2,0)</f>
        <v>广州</v>
      </c>
      <c r="K37" s="6" t="s">
        <v>71</v>
      </c>
      <c r="L37" s="1" t="str">
        <f>IFERROR(VLOOKUP(C37&amp;K37,预约送货单SKU!A:Y,25,0),"")</f>
        <v/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zoomScale="70" zoomScaleNormal="70" workbookViewId="0">
      <selection activeCell="B20" sqref="B20"/>
    </sheetView>
  </sheetViews>
  <sheetFormatPr defaultColWidth="10.2363636363636" defaultRowHeight="16.5" outlineLevelCol="6"/>
  <cols>
    <col min="1" max="1" width="15.3363636363636" style="1" customWidth="1"/>
    <col min="2" max="3" width="10.2363636363636" style="1"/>
    <col min="4" max="4" width="20.4545454545455" style="1" customWidth="1"/>
    <col min="5" max="7" width="10.2363636363636" style="3"/>
    <col min="8" max="16384" width="10.2363636363636" style="1"/>
  </cols>
  <sheetData>
    <row r="1" s="1" customFormat="1" spans="1:7">
      <c r="A1" s="4" t="s">
        <v>19</v>
      </c>
      <c r="B1" s="5" t="s">
        <v>64</v>
      </c>
      <c r="D1" s="1" t="str">
        <f>E1&amp;F1</f>
        <v>实际可出货XS</v>
      </c>
      <c r="E1" s="3" t="s">
        <v>76</v>
      </c>
      <c r="F1" s="3" t="s">
        <v>70</v>
      </c>
      <c r="G1" s="3"/>
    </row>
    <row r="2" s="1" customFormat="1" spans="1:7">
      <c r="A2" s="1" t="s">
        <v>73</v>
      </c>
      <c r="B2" s="1" t="s">
        <v>77</v>
      </c>
      <c r="D2" s="1" t="str">
        <f t="shared" ref="D2:D42" si="0">E2&amp;F2</f>
        <v>实际可出货S</v>
      </c>
      <c r="E2" s="3" t="s">
        <v>76</v>
      </c>
      <c r="F2" s="3" t="s">
        <v>58</v>
      </c>
      <c r="G2" s="3">
        <v>55</v>
      </c>
    </row>
    <row r="3" s="1" customFormat="1" spans="1:7">
      <c r="A3" s="1" t="s">
        <v>46</v>
      </c>
      <c r="B3" s="1" t="s">
        <v>78</v>
      </c>
      <c r="D3" s="1" t="str">
        <f t="shared" si="0"/>
        <v>实际可出货M</v>
      </c>
      <c r="E3" s="3" t="s">
        <v>76</v>
      </c>
      <c r="F3" s="3" t="s">
        <v>55</v>
      </c>
      <c r="G3" s="3">
        <v>55</v>
      </c>
    </row>
    <row r="4" s="1" customFormat="1" spans="1:7">
      <c r="A4" s="1" t="s">
        <v>69</v>
      </c>
      <c r="B4" s="1" t="s">
        <v>78</v>
      </c>
      <c r="D4" s="1" t="str">
        <f t="shared" si="0"/>
        <v>实际可出货L</v>
      </c>
      <c r="E4" s="3" t="s">
        <v>76</v>
      </c>
      <c r="F4" s="3" t="s">
        <v>51</v>
      </c>
      <c r="G4" s="3">
        <v>22</v>
      </c>
    </row>
    <row r="5" s="1" customFormat="1" spans="1:7">
      <c r="A5" s="1" t="s">
        <v>74</v>
      </c>
      <c r="B5" s="1" t="s">
        <v>78</v>
      </c>
      <c r="D5" s="1" t="str">
        <f t="shared" si="0"/>
        <v>实际可出货XL</v>
      </c>
      <c r="E5" s="3" t="s">
        <v>76</v>
      </c>
      <c r="F5" s="3" t="s">
        <v>61</v>
      </c>
      <c r="G5" s="3">
        <v>6</v>
      </c>
    </row>
    <row r="6" s="1" customFormat="1" spans="1:7">
      <c r="A6" s="1" t="s">
        <v>75</v>
      </c>
      <c r="B6" s="1" t="s">
        <v>78</v>
      </c>
      <c r="D6" s="1" t="str">
        <f t="shared" si="0"/>
        <v>实际可出货XXL</v>
      </c>
      <c r="E6" s="3" t="s">
        <v>76</v>
      </c>
      <c r="F6" s="3" t="s">
        <v>71</v>
      </c>
      <c r="G6" s="3">
        <v>0</v>
      </c>
    </row>
    <row r="7" s="1" customFormat="1" spans="1:7">
      <c r="A7" s="1" t="s">
        <v>72</v>
      </c>
      <c r="B7" s="1" t="s">
        <v>79</v>
      </c>
      <c r="D7" s="1" t="str">
        <f t="shared" si="0"/>
        <v>广州期货仓XS</v>
      </c>
      <c r="E7" s="3" t="s">
        <v>69</v>
      </c>
      <c r="F7" s="3" t="s">
        <v>70</v>
      </c>
      <c r="G7" s="3"/>
    </row>
    <row r="8" spans="4:7">
      <c r="D8" s="1" t="str">
        <f t="shared" si="0"/>
        <v>广州期货仓S</v>
      </c>
      <c r="E8" s="3" t="s">
        <v>69</v>
      </c>
      <c r="F8" s="3" t="s">
        <v>58</v>
      </c>
      <c r="G8" s="3">
        <v>4</v>
      </c>
    </row>
    <row r="9" spans="4:7">
      <c r="D9" s="1" t="str">
        <f t="shared" si="0"/>
        <v>广州期货仓M</v>
      </c>
      <c r="E9" s="3" t="s">
        <v>69</v>
      </c>
      <c r="F9" s="3" t="s">
        <v>55</v>
      </c>
      <c r="G9" s="3">
        <v>4</v>
      </c>
    </row>
    <row r="10" spans="4:7">
      <c r="D10" s="1" t="str">
        <f t="shared" si="0"/>
        <v>广州期货仓L</v>
      </c>
      <c r="E10" s="3" t="s">
        <v>69</v>
      </c>
      <c r="F10" s="3" t="s">
        <v>51</v>
      </c>
      <c r="G10" s="3">
        <v>4</v>
      </c>
    </row>
    <row r="11" spans="4:7">
      <c r="D11" s="1" t="str">
        <f t="shared" si="0"/>
        <v>广州期货仓XL</v>
      </c>
      <c r="E11" s="3" t="s">
        <v>69</v>
      </c>
      <c r="F11" s="3" t="s">
        <v>61</v>
      </c>
      <c r="G11" s="3">
        <v>4</v>
      </c>
    </row>
    <row r="12" spans="4:7">
      <c r="D12" s="1" t="str">
        <f t="shared" si="0"/>
        <v>广州期货仓XXL</v>
      </c>
      <c r="E12" s="3" t="s">
        <v>69</v>
      </c>
      <c r="F12" s="3" t="s">
        <v>71</v>
      </c>
      <c r="G12" s="3">
        <v>4</v>
      </c>
    </row>
    <row r="13" spans="4:6">
      <c r="D13" s="1" t="str">
        <f t="shared" si="0"/>
        <v>南浦正品仓XS</v>
      </c>
      <c r="E13" s="3" t="s">
        <v>46</v>
      </c>
      <c r="F13" s="3" t="s">
        <v>70</v>
      </c>
    </row>
    <row r="14" spans="4:7">
      <c r="D14" s="1" t="str">
        <f t="shared" si="0"/>
        <v>南浦正品仓S</v>
      </c>
      <c r="E14" s="3" t="s">
        <v>46</v>
      </c>
      <c r="F14" s="3" t="s">
        <v>58</v>
      </c>
      <c r="G14" s="3">
        <v>4</v>
      </c>
    </row>
    <row r="15" spans="4:7">
      <c r="D15" s="1" t="str">
        <f t="shared" si="0"/>
        <v>南浦正品仓M</v>
      </c>
      <c r="E15" s="3" t="s">
        <v>46</v>
      </c>
      <c r="F15" s="3" t="s">
        <v>55</v>
      </c>
      <c r="G15" s="3">
        <v>4</v>
      </c>
    </row>
    <row r="16" spans="4:7">
      <c r="D16" s="1" t="str">
        <f t="shared" si="0"/>
        <v>南浦正品仓L</v>
      </c>
      <c r="E16" s="3" t="s">
        <v>46</v>
      </c>
      <c r="F16" s="3" t="s">
        <v>51</v>
      </c>
      <c r="G16" s="3">
        <v>4</v>
      </c>
    </row>
    <row r="17" spans="4:7">
      <c r="D17" s="1" t="str">
        <f t="shared" si="0"/>
        <v>南浦正品仓XL</v>
      </c>
      <c r="E17" s="3" t="s">
        <v>46</v>
      </c>
      <c r="F17" s="3" t="s">
        <v>61</v>
      </c>
      <c r="G17" s="3">
        <v>4</v>
      </c>
    </row>
    <row r="18" spans="4:7">
      <c r="D18" s="1" t="str">
        <f t="shared" si="0"/>
        <v>南浦正品仓XXL</v>
      </c>
      <c r="E18" s="3" t="s">
        <v>46</v>
      </c>
      <c r="F18" s="3" t="s">
        <v>71</v>
      </c>
      <c r="G18" s="3">
        <v>4</v>
      </c>
    </row>
    <row r="19" spans="4:6">
      <c r="D19" s="1" t="str">
        <f t="shared" si="0"/>
        <v>武汉XS</v>
      </c>
      <c r="E19" s="3" t="s">
        <v>79</v>
      </c>
      <c r="F19" s="3" t="s">
        <v>70</v>
      </c>
    </row>
    <row r="20" spans="4:7">
      <c r="D20" s="1" t="str">
        <f t="shared" si="0"/>
        <v>武汉S</v>
      </c>
      <c r="E20" s="3" t="s">
        <v>79</v>
      </c>
      <c r="F20" s="3" t="s">
        <v>58</v>
      </c>
      <c r="G20" s="3">
        <v>4</v>
      </c>
    </row>
    <row r="21" spans="4:7">
      <c r="D21" s="1" t="str">
        <f t="shared" si="0"/>
        <v>武汉M</v>
      </c>
      <c r="E21" s="3" t="s">
        <v>79</v>
      </c>
      <c r="F21" s="3" t="s">
        <v>55</v>
      </c>
      <c r="G21" s="3">
        <v>4</v>
      </c>
    </row>
    <row r="22" spans="4:7">
      <c r="D22" s="1" t="str">
        <f t="shared" si="0"/>
        <v>武汉L</v>
      </c>
      <c r="E22" s="3" t="s">
        <v>79</v>
      </c>
      <c r="F22" s="3" t="s">
        <v>51</v>
      </c>
      <c r="G22" s="3">
        <v>4</v>
      </c>
    </row>
    <row r="23" spans="4:7">
      <c r="D23" s="1" t="str">
        <f t="shared" si="0"/>
        <v>武汉XL</v>
      </c>
      <c r="E23" s="3" t="s">
        <v>79</v>
      </c>
      <c r="F23" s="3" t="s">
        <v>61</v>
      </c>
      <c r="G23" s="3">
        <v>4</v>
      </c>
    </row>
    <row r="24" spans="4:7">
      <c r="D24" s="1" t="str">
        <f t="shared" si="0"/>
        <v>武汉XXL</v>
      </c>
      <c r="E24" s="3" t="s">
        <v>79</v>
      </c>
      <c r="F24" s="3" t="s">
        <v>71</v>
      </c>
      <c r="G24" s="3">
        <v>4</v>
      </c>
    </row>
    <row r="25" spans="4:6">
      <c r="D25" s="1" t="str">
        <f t="shared" si="0"/>
        <v>香港XS</v>
      </c>
      <c r="E25" s="3" t="s">
        <v>77</v>
      </c>
      <c r="F25" s="3" t="s">
        <v>70</v>
      </c>
    </row>
    <row r="26" spans="4:7">
      <c r="D26" s="1" t="str">
        <f t="shared" si="0"/>
        <v>香港S</v>
      </c>
      <c r="E26" s="3" t="s">
        <v>77</v>
      </c>
      <c r="F26" s="3" t="s">
        <v>58</v>
      </c>
      <c r="G26" s="3">
        <v>4</v>
      </c>
    </row>
    <row r="27" spans="4:7">
      <c r="D27" s="1" t="str">
        <f t="shared" si="0"/>
        <v>香港M</v>
      </c>
      <c r="E27" s="3" t="s">
        <v>77</v>
      </c>
      <c r="F27" s="3" t="s">
        <v>55</v>
      </c>
      <c r="G27" s="3">
        <v>4</v>
      </c>
    </row>
    <row r="28" spans="4:7">
      <c r="D28" s="1" t="str">
        <f t="shared" si="0"/>
        <v>香港L</v>
      </c>
      <c r="E28" s="3" t="s">
        <v>77</v>
      </c>
      <c r="F28" s="3" t="s">
        <v>51</v>
      </c>
      <c r="G28" s="3">
        <v>4</v>
      </c>
    </row>
    <row r="29" spans="4:7">
      <c r="D29" s="1" t="str">
        <f t="shared" si="0"/>
        <v>香港XL</v>
      </c>
      <c r="E29" s="3" t="s">
        <v>77</v>
      </c>
      <c r="F29" s="3" t="s">
        <v>61</v>
      </c>
      <c r="G29" s="3">
        <v>4</v>
      </c>
    </row>
    <row r="30" spans="4:7">
      <c r="D30" s="1" t="str">
        <f t="shared" si="0"/>
        <v>香港XXL</v>
      </c>
      <c r="E30" s="3" t="s">
        <v>77</v>
      </c>
      <c r="F30" s="3" t="s">
        <v>71</v>
      </c>
      <c r="G30" s="3">
        <v>4</v>
      </c>
    </row>
    <row r="31" spans="4:6">
      <c r="D31" s="1" t="str">
        <f t="shared" si="0"/>
        <v>南浦拍照样衣仓XS</v>
      </c>
      <c r="E31" s="3" t="s">
        <v>74</v>
      </c>
      <c r="F31" s="3" t="s">
        <v>70</v>
      </c>
    </row>
    <row r="32" spans="4:7">
      <c r="D32" s="1" t="str">
        <f t="shared" si="0"/>
        <v>南浦拍照样衣仓S</v>
      </c>
      <c r="E32" s="3" t="s">
        <v>74</v>
      </c>
      <c r="F32" s="3" t="s">
        <v>58</v>
      </c>
      <c r="G32" s="3">
        <v>4</v>
      </c>
    </row>
    <row r="33" spans="4:7">
      <c r="D33" s="1" t="str">
        <f t="shared" si="0"/>
        <v>南浦拍照样衣仓M</v>
      </c>
      <c r="E33" s="3" t="s">
        <v>74</v>
      </c>
      <c r="F33" s="3" t="s">
        <v>55</v>
      </c>
      <c r="G33" s="3">
        <v>4</v>
      </c>
    </row>
    <row r="34" spans="4:7">
      <c r="D34" s="1" t="str">
        <f t="shared" si="0"/>
        <v>南浦拍照样衣仓L</v>
      </c>
      <c r="E34" s="3" t="s">
        <v>74</v>
      </c>
      <c r="F34" s="3" t="s">
        <v>51</v>
      </c>
      <c r="G34" s="3">
        <v>4</v>
      </c>
    </row>
    <row r="35" spans="4:7">
      <c r="D35" s="1" t="str">
        <f t="shared" si="0"/>
        <v>南浦拍照样衣仓XL</v>
      </c>
      <c r="E35" s="3" t="s">
        <v>74</v>
      </c>
      <c r="F35" s="3" t="s">
        <v>61</v>
      </c>
      <c r="G35" s="3">
        <v>4</v>
      </c>
    </row>
    <row r="36" spans="4:7">
      <c r="D36" s="1" t="str">
        <f t="shared" si="0"/>
        <v>南浦拍照样衣仓XXL</v>
      </c>
      <c r="E36" s="3" t="s">
        <v>74</v>
      </c>
      <c r="F36" s="3" t="s">
        <v>71</v>
      </c>
      <c r="G36" s="3">
        <v>4</v>
      </c>
    </row>
    <row r="37" spans="4:6">
      <c r="D37" s="1" t="str">
        <f t="shared" si="0"/>
        <v>大货样衣仓XS</v>
      </c>
      <c r="E37" s="3" t="s">
        <v>75</v>
      </c>
      <c r="F37" s="3" t="s">
        <v>70</v>
      </c>
    </row>
    <row r="38" spans="4:7">
      <c r="D38" s="1" t="str">
        <f t="shared" si="0"/>
        <v>大货样衣仓S</v>
      </c>
      <c r="E38" s="3" t="s">
        <v>75</v>
      </c>
      <c r="F38" s="3" t="s">
        <v>58</v>
      </c>
      <c r="G38" s="3">
        <v>4</v>
      </c>
    </row>
    <row r="39" spans="4:7">
      <c r="D39" s="1" t="str">
        <f t="shared" si="0"/>
        <v>大货样衣仓M</v>
      </c>
      <c r="E39" s="3" t="s">
        <v>75</v>
      </c>
      <c r="F39" s="3" t="s">
        <v>55</v>
      </c>
      <c r="G39" s="3">
        <v>4</v>
      </c>
    </row>
    <row r="40" spans="4:7">
      <c r="D40" s="1" t="str">
        <f t="shared" si="0"/>
        <v>大货样衣仓L</v>
      </c>
      <c r="E40" s="3" t="s">
        <v>75</v>
      </c>
      <c r="F40" s="3" t="s">
        <v>51</v>
      </c>
      <c r="G40" s="3">
        <v>4</v>
      </c>
    </row>
    <row r="41" spans="4:7">
      <c r="D41" s="1" t="str">
        <f t="shared" si="0"/>
        <v>大货样衣仓XL</v>
      </c>
      <c r="E41" s="3" t="s">
        <v>75</v>
      </c>
      <c r="F41" s="3" t="s">
        <v>61</v>
      </c>
      <c r="G41" s="3">
        <v>4</v>
      </c>
    </row>
    <row r="42" spans="4:7">
      <c r="D42" s="1" t="str">
        <f t="shared" si="0"/>
        <v>大货样衣仓XXL</v>
      </c>
      <c r="E42" s="3" t="s">
        <v>75</v>
      </c>
      <c r="F42" s="3" t="s">
        <v>71</v>
      </c>
      <c r="G42" s="3">
        <v>4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7"/>
  <sheetViews>
    <sheetView workbookViewId="0">
      <selection activeCell="I10" sqref="I10"/>
    </sheetView>
  </sheetViews>
  <sheetFormatPr defaultColWidth="10.9090909090909" defaultRowHeight="16.5"/>
  <cols>
    <col min="1" max="16384" width="10.9090909090909" style="1"/>
  </cols>
  <sheetData>
    <row r="1" s="1" customFormat="1" spans="1:1">
      <c r="A1" s="2" t="s">
        <v>80</v>
      </c>
    </row>
    <row r="17" s="1" customFormat="1" spans="1:1">
      <c r="A17" s="2" t="s">
        <v>81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9"/>
  <sheetViews>
    <sheetView tabSelected="1" workbookViewId="0">
      <selection activeCell="K10" sqref="K10"/>
    </sheetView>
  </sheetViews>
  <sheetFormatPr defaultColWidth="8.72727272727273" defaultRowHeight="14.5" outlineLevelCol="7"/>
  <cols>
    <col min="1" max="1" width="17.6363636363636"/>
    <col min="2" max="2" width="7.72727272727273"/>
    <col min="3" max="7" width="7.54545454545455"/>
    <col min="8" max="9" width="5.54545454545455"/>
  </cols>
  <sheetData>
    <row r="3" spans="1:3">
      <c r="A3" t="s">
        <v>82</v>
      </c>
      <c r="C3" t="s">
        <v>26</v>
      </c>
    </row>
    <row r="4" spans="1:8">
      <c r="A4" t="s">
        <v>4</v>
      </c>
      <c r="B4" t="s">
        <v>25</v>
      </c>
      <c r="C4" t="s">
        <v>58</v>
      </c>
      <c r="D4" t="s">
        <v>55</v>
      </c>
      <c r="E4" t="s">
        <v>51</v>
      </c>
      <c r="F4" t="s">
        <v>61</v>
      </c>
      <c r="G4" t="s">
        <v>83</v>
      </c>
      <c r="H4" t="s">
        <v>84</v>
      </c>
    </row>
    <row r="5" spans="1:1">
      <c r="A5" t="s">
        <v>83</v>
      </c>
    </row>
    <row r="6" spans="2:2">
      <c r="B6" t="s">
        <v>83</v>
      </c>
    </row>
    <row r="7" spans="1:8">
      <c r="A7" t="s">
        <v>37</v>
      </c>
      <c r="B7"/>
      <c r="C7">
        <v>47</v>
      </c>
      <c r="D7">
        <v>52</v>
      </c>
      <c r="E7">
        <v>19</v>
      </c>
      <c r="F7">
        <v>6</v>
      </c>
      <c r="G7"/>
      <c r="H7">
        <v>124</v>
      </c>
    </row>
    <row r="8" spans="2:8">
      <c r="B8" t="s">
        <v>50</v>
      </c>
      <c r="C8">
        <v>47</v>
      </c>
      <c r="D8">
        <v>52</v>
      </c>
      <c r="E8">
        <v>19</v>
      </c>
      <c r="F8">
        <v>6</v>
      </c>
      <c r="H8">
        <v>124</v>
      </c>
    </row>
    <row r="9" spans="1:8">
      <c r="A9" t="s">
        <v>84</v>
      </c>
      <c r="B9"/>
      <c r="C9">
        <v>47</v>
      </c>
      <c r="D9">
        <v>52</v>
      </c>
      <c r="E9">
        <v>19</v>
      </c>
      <c r="F9">
        <v>6</v>
      </c>
      <c r="H9">
        <v>124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预约送货单SKU</vt:lpstr>
      <vt:lpstr>模板</vt:lpstr>
      <vt:lpstr>收货地址</vt:lpstr>
      <vt:lpstr>系统步骤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lll</cp:lastModifiedBy>
  <dcterms:created xsi:type="dcterms:W3CDTF">2024-04-22T05:43:00Z</dcterms:created>
  <dcterms:modified xsi:type="dcterms:W3CDTF">2024-04-28T10:05:26Z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C663017B70AB4D66A84A173F8FE58102_13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true</vt:bool>
  </property>
</Properties>
</file>