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装箱指令单批量导入!$A$1:$O$56</definedName>
    <definedName name="_xlnm._FilterDatabase" localSheetId="1" hidden="1">模板!$A$3:$Q$290</definedName>
    <definedName name="_xlnm._FilterDatabase" localSheetId="4" hidden="1">单款分仓!$A$2:$BZ$7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378" name="ID_A41C54117E334E3AAFB9CC4AB330B507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8525350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<sst xmlns="http://schemas.openxmlformats.org/spreadsheetml/2006/main" count="701" uniqueCount="159">
  <si>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</si>
  <si>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</si>
  <si>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</si>
  <si>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</si>
  <si>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</si>
  <si>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</si>
  <si>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</si>
  <si>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</si>
  <si>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</si>
  <si>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</si>
  <si>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</si>
  <si>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</si>
  <si>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</si>
  <si>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</si>
  <si>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</si>
  <si>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RY20240416005</t>
  </si>
  <si>
    <t>香港仓</t>
  </si>
  <si>
    <t>CW502KW0412</t>
  </si>
  <si>
    <t>CW502KW0412B0L</t>
  </si>
  <si>
    <t>正品</t>
  </si>
  <si>
    <t>2024-04-16</t>
  </si>
  <si>
    <t>香港</t>
  </si>
  <si>
    <t>CW502KW0412B0S</t>
  </si>
  <si>
    <t>CW502KW0412B0XL</t>
  </si>
  <si>
    <t>武汉仓</t>
  </si>
  <si>
    <t>武汉</t>
  </si>
  <si>
    <t>CW502KW0412B0M</t>
  </si>
  <si>
    <t>广州期货仓</t>
  </si>
  <si>
    <t>广州</t>
  </si>
  <si>
    <t>南浦正品仓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</si>
  <si>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</si>
  <si>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</si>
  <si>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</si>
  <si>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</si>
  <si>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</si>
  <si>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</si>
  <si>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CW502KW0412B0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</si>
  <si>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</si>
  <si>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</si>
  <si>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</si>
  <si>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</si>
  <si>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</si>
  <si>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</si>
  <si>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</si>
  <si>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</si>
  <si>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</si>
  <si>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</si>
  <si>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</si>
  <si>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</si>
  <si>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</si>
  <si>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</si>
  <si>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</si>
  <si>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</si>
  <si>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</si>
  <si>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</si>
  <si>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</si>
  <si>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</si>
  <si>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</si>
  <si>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</si>
  <si>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</si>
  <si>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</si>
  <si>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</si>
  <si>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</si>
  <si>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</si>
  <si>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</si>
  <si>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</si>
  <si>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</si>
  <si>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</si>
  <si>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</si>
  <si>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</si>
  <si>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女装毛织套头衫</t>
  </si>
  <si>
    <t>同发</t>
  </si>
  <si>
    <t>400087</t>
  </si>
  <si>
    <t>215</t>
  </si>
  <si>
    <t>5805</t>
  </si>
  <si>
    <t>全时段</t>
  </si>
  <si>
    <t>MO20240320011</t>
  </si>
  <si>
    <t>CHESTER CHARLES</t>
  </si>
  <si>
    <t>翻单1</t>
  </si>
  <si>
    <t>正黑</t>
  </si>
  <si>
    <t>张春菊</t>
  </si>
  <si>
    <t>8170</t>
  </si>
  <si>
    <t>6665</t>
  </si>
  <si>
    <t>2365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</si>
  <si>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</si>
  <si>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</si>
  <si>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</si>
  <si>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</si>
  <si>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</si>
  <si>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</si>
  <si>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</si>
  <si>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</si>
  <si>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</si>
  <si>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</si>
  <si>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</si>
  <si>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</si>
  <si>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</si>
  <si>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</si>
  <si>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</si>
  <si>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</si>
  <si>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</si>
  <si>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</si>
  <si>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</si>
  <si>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</si>
  <si>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</si>
  <si>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</si>
  <si>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</si>
  <si>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</si>
  <si>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</si>
  <si>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</si>
  <si>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</si>
  <si>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</si>
  <si>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</si>
  <si>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</si>
  <si>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</si>
  <si>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</si>
  <si>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</si>
  <si>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</si>
  <si>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</si>
  <si>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</si>
  <si>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</si>
  <si>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</si>
  <si>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</si>
  <si>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求和项:武汉仓XS</t>
  </si>
  <si>
    <t>求和项:武汉仓S</t>
  </si>
  <si>
    <t>求和项:武汉仓F</t>
  </si>
  <si>
    <t>求和项:武汉仓XXL</t>
  </si>
  <si>
    <t>求和项:武汉仓XL</t>
  </si>
  <si>
    <t>求和项:武汉仓L</t>
  </si>
  <si>
    <t>求和项:武汉仓M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</si>
  <si>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</si>
  <si>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</si>
  <si>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</si>
  <si>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</si>
  <si>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</si>
  <si>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</si>
  <si>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</si>
  <si>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</si>
  <si>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</si>
  <si>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</si>
  <si>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</si>
  <si>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</si>
  <si>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</si>
  <si>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</si>
  <si>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</si>
  <si>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</si>
  <si>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武汉仓合计</t>
  </si>
  <si>
    <t>南浦拍照样衣仓</t>
  </si>
  <si>
    <t>大货样衣仓</t>
  </si>
  <si>
    <t>WOMEN</t>
  </si>
  <si>
    <t>KNITWEAR</t>
  </si>
  <si>
    <t>毛织</t>
  </si>
  <si>
    <t>首单、返单一齐出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</si>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</sst>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sz val="11"/>
      <color rgb="FFFF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4" borderId="3" xfId="49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98.6874305556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16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=DISPIMG(&quot;ID_A41C54117E334E3AAFB9CC4AB330B507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03">
        <s v="货号"/>
        <s v="CW502KW0412B0"/>
        <m/>
        <s v="CM501TS0005B0" u="1"/>
        <s v="CW501KW0061B0" u="1"/>
        <s v="CW502TS0291W0" u="1"/>
        <s v="CW502KW0378R0" u="1"/>
        <s v="CW404KT0240L2" u="1"/>
        <s v="CM502TS0365GK" u="1"/>
        <s v="CW502KV0419B0" u="1"/>
        <s v="CCW22-O3D708-PINK" u="1"/>
        <s v="C204S-0170-A1B0" u="1"/>
        <s v="C204S-0170-A1WH" u="1"/>
        <s v="CW404CC0333W0" u="1"/>
        <s v="CW404PL0315B0" u="1"/>
        <s v="CW501PS0127E0" u="1"/>
        <s v="CW502PS0120B0" u="1"/>
        <s v="CW502TS0137B0" u="1"/>
        <s v="CW502TV0122W0" u="1"/>
        <s v="CW501KC0357W1" u="1"/>
        <s v="CW502KW0318W0" u="1"/>
        <s v="CW502KW0132B0" u="1"/>
        <s v="C104S-0104-B3WH" u="1"/>
        <s v="CW501IL0005B0" u="1"/>
        <s v="CW501SS0044W0" u="1"/>
        <s v="C104S-0204-T1BK" u="1"/>
        <s v="CCW22-U1H968-BLACK" u="1"/>
        <s v="CW501DP0115LB" u="1"/>
        <s v="CW501DP0116L2" u="1"/>
        <s v="CCW22-H1H352-BLUE" u="1"/>
        <s v="CW502DP0303L2" u="1"/>
        <s v="CW502KW0416W0" u="1"/>
        <s v="CM502PD0305E5" u="1"/>
        <s v="C104S-0297-A1BK" u="1"/>
        <s v="CW502TS0103B0" u="1"/>
        <s v="CW502TS0103W0" u="1"/>
        <s v="CW502TS0124W0" u="1"/>
        <s v="CM501TP0258W0" u="1"/>
        <s v="C104S-0158-B1WH" u="1"/>
        <s v="CW502KW0148W0" u="1"/>
        <s v="CW502PS0119B0" u="1"/>
        <s v="CW501CS0106B0" u="1"/>
        <s v="CW502KW0417B0" u="1"/>
        <s v="CW501KT0375B0" u="1"/>
        <s v="CW501DP0117B0" u="1"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KNITWEAR"/>
        <m/>
      </sharedItems>
    </cacheField>
    <cacheField name="品类2" numFmtId="0">
      <sharedItems containsBlank="1" count="3">
        <s v="品类"/>
        <s v="毛织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31"/>
        <m/>
      </sharedItems>
    </cacheField>
    <cacheField name="M" numFmtId="0">
      <sharedItems containsBlank="1" containsNumber="1" containsInteger="1" containsMixedTypes="1" count="3">
        <s v="M"/>
        <n v="38"/>
        <m/>
      </sharedItems>
    </cacheField>
    <cacheField name="L" numFmtId="0">
      <sharedItems containsBlank="1" containsNumber="1" containsInteger="1" containsMixedTypes="1" count="3">
        <s v="L"/>
        <n v="27"/>
        <m/>
      </sharedItems>
    </cacheField>
    <cacheField name="XL" numFmtId="0">
      <sharedItems containsBlank="1" containsNumber="1" containsInteger="1" containsMixedTypes="1" count="3">
        <s v="XL"/>
        <n v="11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07"/>
        <m/>
      </sharedItems>
    </cacheField>
    <cacheField name="备注" numFmtId="0">
      <sharedItems containsBlank="1" count="3">
        <s v="备注"/>
        <s v="首单、返单一齐出"/>
        <m/>
      </sharedItems>
    </cacheField>
    <cacheField name="武汉仓XS" numFmtId="0">
      <sharedItems containsBlank="1" containsNumber="1" containsInteger="1" containsMixedTypes="1" count="3">
        <s v="XS"/>
        <n v="0"/>
        <m/>
      </sharedItems>
    </cacheField>
    <cacheField name="武汉仓S" numFmtId="0">
      <sharedItems containsBlank="1" containsNumber="1" containsInteger="1" containsMixedTypes="1" count="3">
        <s v="S"/>
        <n v="1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ntainsNumber="1" containsInteger="1" containsMixedTypes="1" count="3">
        <s v="XL"/>
        <n v="1"/>
        <m/>
      </sharedItems>
    </cacheField>
    <cacheField name="武汉仓XXL" numFmtId="0">
      <sharedItems containsBlank="1" containsNumber="1" containsInteger="1" containsMixedTypes="1" count="3">
        <s v="XXL"/>
        <n v="0"/>
        <m/>
      </sharedItems>
    </cacheField>
    <cacheField name="武汉仓F" numFmtId="0">
      <sharedItems containsBlank="1" count="2">
        <s v="F"/>
        <m/>
      </sharedItems>
    </cacheField>
    <cacheField name="武汉仓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3">
        <s v="S"/>
        <n v="5"/>
        <m/>
      </sharedItems>
    </cacheField>
    <cacheField name="广州期货仓M" numFmtId="0">
      <sharedItems containsBlank="1" containsNumber="1" containsInteger="1" containsMixedTypes="1" count="3">
        <s v="M"/>
        <n v="13"/>
        <m/>
      </sharedItems>
    </cacheField>
    <cacheField name="广州期货仓L" numFmtId="0">
      <sharedItems containsBlank="1" containsNumber="1" containsInteger="1" containsMixedTypes="1" count="3">
        <s v="L"/>
        <n v="14"/>
        <m/>
      </sharedItems>
    </cacheField>
    <cacheField name="广州期货仓XL" numFmtId="0">
      <sharedItems containsBlank="1" containsNumber="1" containsInteger="1" containsMixedTypes="1" count="3">
        <s v="XL"/>
        <n v="8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4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unt="2">
        <s v="XS"/>
        <m/>
      </sharedItems>
    </cacheField>
    <cacheField name="香港仓S" numFmtId="0">
      <sharedItems containsBlank="1" containsNumber="1" containsInteger="1" containsMixedTypes="1" count="3">
        <s v="S"/>
        <n v="1"/>
        <m/>
      </sharedItems>
    </cacheField>
    <cacheField name="香港仓M" numFmtId="0">
      <sharedItems containsBlank="1" count="2">
        <s v="M"/>
        <m/>
      </sharedItems>
    </cacheField>
    <cacheField name="香港仓L" numFmtId="0">
      <sharedItems containsBlank="1" containsNumber="1" containsInteger="1" containsMixedTypes="1" count="3">
        <s v="L"/>
        <n v="1"/>
        <m/>
      </sharedItems>
    </cacheField>
    <cacheField name="香港仓XL" numFmtId="0">
      <sharedItems containsBlank="1" containsNumber="1" containsInteger="1" containsMixedTypes="1" count="3">
        <s v="XL"/>
        <n v="2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4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24"/>
        <m/>
      </sharedItems>
    </cacheField>
    <cacheField name="南浦正品仓M" numFmtId="0">
      <sharedItems containsBlank="1" containsNumber="1" containsInteger="1" containsMixedTypes="1" count="3">
        <s v="M"/>
        <n v="23"/>
        <m/>
      </sharedItems>
    </cacheField>
    <cacheField name="南浦正品仓L" numFmtId="0">
      <sharedItems containsBlank="1" containsNumber="1" containsInteger="1" containsMixedTypes="1" count="3">
        <s v="L"/>
        <n v="10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57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unt="2">
        <s v="S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1"/>
    <x v="1"/>
    <x v="2"/>
    <x v="2"/>
    <x v="2"/>
    <x v="2"/>
    <x v="1"/>
    <x v="1"/>
    <x v="2"/>
    <x v="2"/>
    <x v="2"/>
    <x v="2"/>
    <x v="2"/>
    <x v="2"/>
    <x v="2"/>
    <x v="2"/>
    <x v="1"/>
    <x v="2"/>
    <x v="1"/>
    <x v="2"/>
    <x v="2"/>
    <x v="2"/>
    <x v="2"/>
    <x v="2"/>
    <x v="1"/>
    <x v="1"/>
    <x v="2"/>
    <x v="1"/>
    <x v="1"/>
    <x v="2"/>
    <x v="1"/>
    <x v="2"/>
    <x v="2"/>
    <x v="1"/>
    <x v="1"/>
    <x v="2"/>
    <x v="1"/>
    <x v="2"/>
    <x v="2"/>
    <x v="2"/>
    <x v="2"/>
    <x v="2"/>
    <x v="1"/>
    <x v="2"/>
    <x v="2"/>
    <x v="1"/>
    <x v="1"/>
    <x v="1"/>
    <x v="1"/>
    <x v="1"/>
    <x v="1"/>
    <x v="1"/>
    <x v="1"/>
    <x v="2"/>
    <x v="1"/>
    <x v="1"/>
    <x v="1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4">
        <item x="2"/>
        <item x="0"/>
        <item m="1" x="91"/>
        <item m="1" x="22"/>
        <item m="1" x="92"/>
        <item m="1" x="93"/>
        <item m="1" x="95"/>
        <item m="1" x="102"/>
        <item m="1" x="96"/>
        <item m="1" x="97"/>
        <item m="1" x="98"/>
        <item m="1" x="99"/>
        <item m="1" x="100"/>
        <item m="1" x="101"/>
        <item m="1" x="94"/>
        <item m="1" x="89"/>
        <item m="1" x="90"/>
        <item m="1" x="87"/>
        <item m="1" x="88"/>
        <item m="1" x="86"/>
        <item m="1" x="81"/>
        <item m="1" x="82"/>
        <item m="1" x="83"/>
        <item m="1" x="84"/>
        <item m="1" x="85"/>
        <item m="1" x="38"/>
        <item m="1" x="79"/>
        <item m="1" x="53"/>
        <item m="1" x="80"/>
        <item m="1" x="78"/>
        <item m="1" x="58"/>
        <item m="1" x="72"/>
        <item m="1" x="73"/>
        <item m="1" x="74"/>
        <item m="1" x="75"/>
        <item m="1" x="76"/>
        <item m="1" x="77"/>
        <item m="1" x="66"/>
        <item m="1" x="67"/>
        <item m="1" x="63"/>
        <item m="1" x="68"/>
        <item m="1" x="69"/>
        <item m="1" x="70"/>
        <item m="1" x="71"/>
        <item m="1" x="60"/>
        <item m="1" x="61"/>
        <item m="1" x="62"/>
        <item m="1" x="64"/>
        <item m="1" x="65"/>
        <item m="1" x="54"/>
        <item m="1" x="55"/>
        <item m="1" x="56"/>
        <item m="1" x="57"/>
        <item m="1" x="59"/>
        <item m="1" x="52"/>
        <item m="1" x="50"/>
        <item m="1" x="51"/>
        <item m="1" x="47"/>
        <item m="1" x="46"/>
        <item m="1" x="48"/>
        <item m="1" x="49"/>
        <item m="1" x="45"/>
        <item m="1" x="42"/>
        <item m="1" x="43"/>
        <item m="1" x="44"/>
        <item m="1" x="26"/>
        <item m="1" x="29"/>
        <item m="1" x="40"/>
        <item m="1" x="41"/>
        <item m="1" x="33"/>
        <item m="1" x="34"/>
        <item m="1" x="35"/>
        <item m="1" x="36"/>
        <item m="1" x="37"/>
        <item m="1" x="39"/>
        <item m="1" x="19"/>
        <item m="1" x="32"/>
        <item m="1" x="30"/>
        <item m="1" x="31"/>
        <item m="1" x="25"/>
        <item m="1" x="27"/>
        <item m="1" x="28"/>
        <item m="1" x="23"/>
        <item m="1" x="24"/>
        <item m="1" x="20"/>
        <item m="1" x="21"/>
        <item m="1" x="6"/>
        <item m="1" x="11"/>
        <item m="1" x="12"/>
        <item m="1" x="13"/>
        <item m="1" x="14"/>
        <item m="1" x="15"/>
        <item m="1" x="16"/>
        <item m="1" x="17"/>
        <item m="1" x="18"/>
        <item m="1" x="9"/>
        <item m="1" x="10"/>
        <item m="1" x="4"/>
        <item m="1" x="5"/>
        <item m="1" x="7"/>
        <item m="1" x="8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0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  <dataField name="求和项:武汉仓XS" fld="24" baseField="0" baseItem="0"/>
    <dataField name="求和项:武汉仓S" fld="25" baseField="0" baseItem="0"/>
    <dataField name="求和项:武汉仓F" fld="30" baseField="0" baseItem="0"/>
    <dataField name="求和项:武汉仓XXL" fld="29" baseField="0" baseItem="0"/>
    <dataField name="求和项:武汉仓XL" fld="28" baseField="0" baseItem="0"/>
    <dataField name="求和项:武汉仓L" fld="27" baseField="0" baseItem="0"/>
    <dataField name="求和项:武汉仓M" fld="2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C7" sqref="C7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6.4384615384615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5" t="s">
        <v>0</v>
      </c>
      <c r="B1" s="46" t="s">
        <v>1</v>
      </c>
      <c r="C1" s="45" t="s">
        <v>2</v>
      </c>
      <c r="D1" s="45" t="s">
        <v>3</v>
      </c>
      <c r="E1" s="45" t="s">
        <v>4</v>
      </c>
      <c r="F1" s="45" t="s">
        <v>5</v>
      </c>
      <c r="G1" s="47" t="s">
        <v>6</v>
      </c>
      <c r="H1" s="45" t="s">
        <v>7</v>
      </c>
      <c r="I1" s="45" t="s">
        <v>8</v>
      </c>
      <c r="J1" s="46" t="s">
        <v>9</v>
      </c>
      <c r="K1" s="46" t="s">
        <v>10</v>
      </c>
      <c r="L1" s="46" t="s">
        <v>11</v>
      </c>
      <c r="M1" s="46" t="s">
        <v>12</v>
      </c>
      <c r="N1" s="46" t="s">
        <v>13</v>
      </c>
      <c r="O1" s="46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1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26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22</v>
      </c>
      <c r="E7">
        <v>1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24</v>
      </c>
      <c r="C8" t="s">
        <v>17</v>
      </c>
      <c r="D8" t="s">
        <v>23</v>
      </c>
      <c r="E8">
        <v>1</v>
      </c>
      <c r="F8" t="s">
        <v>19</v>
      </c>
      <c r="H8" t="s">
        <v>20</v>
      </c>
      <c r="I8" t="s">
        <v>25</v>
      </c>
    </row>
    <row r="9" spans="1:9">
      <c r="A9" t="s">
        <v>15</v>
      </c>
      <c r="B9" t="s">
        <v>27</v>
      </c>
      <c r="C9" t="s">
        <v>17</v>
      </c>
      <c r="D9" t="s">
        <v>18</v>
      </c>
      <c r="E9">
        <v>14</v>
      </c>
      <c r="F9" t="s">
        <v>19</v>
      </c>
      <c r="H9" t="s">
        <v>20</v>
      </c>
      <c r="I9" t="s">
        <v>28</v>
      </c>
    </row>
    <row r="10" spans="1:9">
      <c r="A10" t="s">
        <v>15</v>
      </c>
      <c r="B10" t="s">
        <v>27</v>
      </c>
      <c r="C10" t="s">
        <v>17</v>
      </c>
      <c r="D10" t="s">
        <v>26</v>
      </c>
      <c r="E10">
        <v>13</v>
      </c>
      <c r="F10" t="s">
        <v>19</v>
      </c>
      <c r="H10" t="s">
        <v>20</v>
      </c>
      <c r="I10" t="s">
        <v>28</v>
      </c>
    </row>
    <row r="11" spans="1:9">
      <c r="A11" t="s">
        <v>15</v>
      </c>
      <c r="B11" t="s">
        <v>27</v>
      </c>
      <c r="C11" t="s">
        <v>17</v>
      </c>
      <c r="D11" t="s">
        <v>22</v>
      </c>
      <c r="E11">
        <v>5</v>
      </c>
      <c r="F11" t="s">
        <v>19</v>
      </c>
      <c r="H11" t="s">
        <v>20</v>
      </c>
      <c r="I11" t="s">
        <v>28</v>
      </c>
    </row>
    <row r="12" spans="1:9">
      <c r="A12" t="s">
        <v>15</v>
      </c>
      <c r="B12" t="s">
        <v>27</v>
      </c>
      <c r="C12" t="s">
        <v>17</v>
      </c>
      <c r="D12" t="s">
        <v>23</v>
      </c>
      <c r="E12">
        <v>8</v>
      </c>
      <c r="F12" t="s">
        <v>19</v>
      </c>
      <c r="H12" t="s">
        <v>20</v>
      </c>
      <c r="I12" t="s">
        <v>28</v>
      </c>
    </row>
    <row r="13" spans="1:9">
      <c r="A13" t="s">
        <v>15</v>
      </c>
      <c r="B13" t="s">
        <v>29</v>
      </c>
      <c r="C13" t="s">
        <v>17</v>
      </c>
      <c r="D13" t="s">
        <v>18</v>
      </c>
      <c r="E13">
        <v>10</v>
      </c>
      <c r="F13" t="s">
        <v>19</v>
      </c>
      <c r="H13" t="s">
        <v>20</v>
      </c>
      <c r="I13" t="s">
        <v>28</v>
      </c>
    </row>
    <row r="14" spans="1:9">
      <c r="A14" t="s">
        <v>15</v>
      </c>
      <c r="B14" t="s">
        <v>29</v>
      </c>
      <c r="C14" t="s">
        <v>17</v>
      </c>
      <c r="D14" t="s">
        <v>26</v>
      </c>
      <c r="E14">
        <v>23</v>
      </c>
      <c r="F14" t="s">
        <v>19</v>
      </c>
      <c r="H14" t="s">
        <v>20</v>
      </c>
      <c r="I14" t="s">
        <v>28</v>
      </c>
    </row>
    <row r="15" spans="1:9">
      <c r="A15" t="s">
        <v>15</v>
      </c>
      <c r="B15" t="s">
        <v>29</v>
      </c>
      <c r="C15" t="s">
        <v>17</v>
      </c>
      <c r="D15" t="s">
        <v>22</v>
      </c>
      <c r="E15">
        <v>24</v>
      </c>
      <c r="F15" t="s">
        <v>19</v>
      </c>
      <c r="H15" t="s">
        <v>20</v>
      </c>
      <c r="I15" t="s">
        <v>28</v>
      </c>
    </row>
  </sheetData>
  <autoFilter ref="A1:O56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90"/>
  <sheetViews>
    <sheetView zoomScale="70" zoomScaleNormal="70" workbookViewId="0">
      <pane ySplit="5" topLeftCell="A6" activePane="bottomLeft" state="frozen"/>
      <selection/>
      <selection pane="bottomLeft" activeCell="C4" sqref="C4:K18"/>
    </sheetView>
  </sheetViews>
  <sheetFormatPr defaultColWidth="9.23076923076923" defaultRowHeight="16.5"/>
  <cols>
    <col min="1" max="1" width="17.6" customWidth="1"/>
    <col min="2" max="2" width="8.74615384615385" style="3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6" customFormat="1" ht="18" customHeight="1" spans="1:11">
      <c r="A1" s="36" t="s">
        <v>30</v>
      </c>
      <c r="B1" s="36" t="s">
        <v>30</v>
      </c>
      <c r="C1" s="36" t="s">
        <v>31</v>
      </c>
      <c r="D1" s="36" t="s">
        <v>30</v>
      </c>
      <c r="E1" s="36" t="s">
        <v>31</v>
      </c>
      <c r="F1" s="36" t="s">
        <v>31</v>
      </c>
      <c r="G1" s="36" t="s">
        <v>31</v>
      </c>
      <c r="H1" s="36" t="s">
        <v>31</v>
      </c>
      <c r="J1" s="36" t="s">
        <v>31</v>
      </c>
      <c r="K1" s="36" t="s">
        <v>31</v>
      </c>
    </row>
    <row r="2" s="36" customFormat="1" ht="46" customHeight="1" spans="3:11">
      <c r="C2" t="e">
        <f>_xlfn.XLOOKUP(E2,预约送货单!F:F,预约送货单!D:D)</f>
        <v>#N/A</v>
      </c>
      <c r="D2" s="38" t="s">
        <v>32</v>
      </c>
      <c r="E2" t="e">
        <f>_xlfn.XLOOKUP(F2,预约送货单!Z:Z,预约送货单!F:F)</f>
        <v>#N/A</v>
      </c>
      <c r="F2" t="str">
        <f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38" t="s">
        <v>33</v>
      </c>
    </row>
    <row r="3" s="37" customFormat="1" ht="33" spans="1:17">
      <c r="A3" s="39" t="s">
        <v>34</v>
      </c>
      <c r="B3" s="39" t="s">
        <v>35</v>
      </c>
      <c r="C3" s="40" t="s">
        <v>0</v>
      </c>
      <c r="D3" s="41" t="s">
        <v>1</v>
      </c>
      <c r="E3" s="40" t="s">
        <v>2</v>
      </c>
      <c r="F3" s="40" t="s">
        <v>3</v>
      </c>
      <c r="G3" s="40" t="s">
        <v>4</v>
      </c>
      <c r="H3" s="40" t="s">
        <v>5</v>
      </c>
      <c r="I3" s="43" t="s">
        <v>6</v>
      </c>
      <c r="J3" s="40" t="s">
        <v>7</v>
      </c>
      <c r="K3" s="40" t="s">
        <v>8</v>
      </c>
      <c r="L3" s="44" t="s">
        <v>9</v>
      </c>
      <c r="M3" s="44" t="s">
        <v>10</v>
      </c>
      <c r="N3" s="44" t="s">
        <v>11</v>
      </c>
      <c r="O3" s="44" t="s">
        <v>12</v>
      </c>
      <c r="P3" s="44" t="s">
        <v>13</v>
      </c>
      <c r="Q3" s="44" t="s">
        <v>14</v>
      </c>
    </row>
    <row r="4" spans="1:11">
      <c r="A4" t="s">
        <v>36</v>
      </c>
      <c r="B4" s="3" t="s">
        <v>37</v>
      </c>
      <c r="C4" t="str">
        <f>_xlfn.XLOOKUP(E4,预约送货单!F:F,预约送货单!D:D)</f>
        <v>RY20240416005</v>
      </c>
      <c r="D4" t="s">
        <v>16</v>
      </c>
      <c r="E4" t="str">
        <f>_xlfn.XLOOKUP(F4,预约送货单!Z:Z,预约送货单!F:F)</f>
        <v>CW502KW0412</v>
      </c>
      <c r="F4" t="str">
        <f t="shared" ref="F4:F23" si="0">A4&amp;B4</f>
        <v>CW502KW0412B0L</v>
      </c>
      <c r="G4">
        <f>VLOOKUP(D4&amp;B4&amp;A4,分仓ST!A:E,5,0)</f>
        <v>1</v>
      </c>
      <c r="H4" t="str">
        <f>_xlfn.XLOOKUP(E4,预约送货单!F:F,预约送货单!E:E)</f>
        <v>正品</v>
      </c>
      <c r="J4" t="str">
        <f>VLOOKUP(E4,预约送货单!F:N,9,0)</f>
        <v>2024-04-16</v>
      </c>
      <c r="K4" t="str">
        <f t="shared" ref="K4:K23" si="1">IF(D4="香港仓","香港",IF(D4="武汉仓","武汉","广州"))</f>
        <v>香港</v>
      </c>
    </row>
    <row r="5" hidden="1" spans="1:11">
      <c r="A5" t="s">
        <v>36</v>
      </c>
      <c r="B5" s="3" t="s">
        <v>38</v>
      </c>
      <c r="C5" t="str">
        <f>_xlfn.XLOOKUP(E5,预约送货单!F:F,预约送货单!D:D)</f>
        <v>RY20240416005</v>
      </c>
      <c r="D5" t="s">
        <v>16</v>
      </c>
      <c r="E5" t="str">
        <f>_xlfn.XLOOKUP(F5,预约送货单!Z:Z,预约送货单!F:F)</f>
        <v>CW502KW0412</v>
      </c>
      <c r="F5" t="str">
        <f t="shared" si="0"/>
        <v>CW502KW0412B0M</v>
      </c>
      <c r="G5">
        <f>VLOOKUP(D5&amp;B5&amp;A5,分仓ST!A:E,5,0)</f>
        <v>0</v>
      </c>
      <c r="H5" t="str">
        <f>_xlfn.XLOOKUP(E5,预约送货单!F:F,预约送货单!E:E)</f>
        <v>正品</v>
      </c>
      <c r="J5" t="str">
        <f>VLOOKUP(E5,预约送货单!F:N,9,0)</f>
        <v>2024-04-16</v>
      </c>
      <c r="K5" t="str">
        <f t="shared" si="1"/>
        <v>香港</v>
      </c>
    </row>
    <row r="6" spans="1:11">
      <c r="A6" t="s">
        <v>36</v>
      </c>
      <c r="B6" s="3" t="s">
        <v>39</v>
      </c>
      <c r="C6" t="str">
        <f>_xlfn.XLOOKUP(E6,预约送货单!F:F,预约送货单!D:D)</f>
        <v>RY20240416005</v>
      </c>
      <c r="D6" t="s">
        <v>16</v>
      </c>
      <c r="E6" t="str">
        <f>_xlfn.XLOOKUP(F6,预约送货单!Z:Z,预约送货单!F:F)</f>
        <v>CW502KW0412</v>
      </c>
      <c r="F6" t="str">
        <f t="shared" si="0"/>
        <v>CW502KW0412B0S</v>
      </c>
      <c r="G6">
        <f>VLOOKUP(D6&amp;B6&amp;A6,分仓ST!A:E,5,0)</f>
        <v>1</v>
      </c>
      <c r="H6" t="str">
        <f>_xlfn.XLOOKUP(E6,预约送货单!F:F,预约送货单!E:E)</f>
        <v>正品</v>
      </c>
      <c r="J6" t="str">
        <f>VLOOKUP(E6,预约送货单!F:N,9,0)</f>
        <v>2024-04-16</v>
      </c>
      <c r="K6" t="str">
        <f t="shared" si="1"/>
        <v>香港</v>
      </c>
    </row>
    <row r="7" spans="1:11">
      <c r="A7" t="s">
        <v>36</v>
      </c>
      <c r="B7" s="3" t="s">
        <v>40</v>
      </c>
      <c r="C7" t="str">
        <f>_xlfn.XLOOKUP(E7,预约送货单!F:F,预约送货单!D:D)</f>
        <v>RY20240416005</v>
      </c>
      <c r="D7" t="s">
        <v>16</v>
      </c>
      <c r="E7" t="str">
        <f>_xlfn.XLOOKUP(F7,预约送货单!Z:Z,预约送货单!F:F)</f>
        <v>CW502KW0412</v>
      </c>
      <c r="F7" t="str">
        <f t="shared" si="0"/>
        <v>CW502KW0412B0XL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2024-04-16</v>
      </c>
      <c r="K7" t="str">
        <f t="shared" si="1"/>
        <v>香港</v>
      </c>
    </row>
    <row r="8" spans="1:11">
      <c r="A8" t="s">
        <v>36</v>
      </c>
      <c r="B8" s="3" t="s">
        <v>37</v>
      </c>
      <c r="C8" t="str">
        <f>_xlfn.XLOOKUP(E8,预约送货单!F:F,预约送货单!D:D)</f>
        <v>RY20240416005</v>
      </c>
      <c r="D8" t="s">
        <v>24</v>
      </c>
      <c r="E8" t="str">
        <f>_xlfn.XLOOKUP(F8,预约送货单!Z:Z,预约送货单!F:F)</f>
        <v>CW502KW0412</v>
      </c>
      <c r="F8" t="str">
        <f t="shared" si="0"/>
        <v>CW502KW0412B0L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2024-04-16</v>
      </c>
      <c r="K8" t="str">
        <f t="shared" si="1"/>
        <v>武汉</v>
      </c>
    </row>
    <row r="9" spans="1:11">
      <c r="A9" t="s">
        <v>36</v>
      </c>
      <c r="B9" s="3" t="s">
        <v>38</v>
      </c>
      <c r="C9" t="str">
        <f>_xlfn.XLOOKUP(E9,预约送货单!F:F,预约送货单!D:D)</f>
        <v>RY20240416005</v>
      </c>
      <c r="D9" t="s">
        <v>24</v>
      </c>
      <c r="E9" t="str">
        <f>_xlfn.XLOOKUP(F9,预约送货单!Z:Z,预约送货单!F:F)</f>
        <v>CW502KW0412</v>
      </c>
      <c r="F9" t="str">
        <f t="shared" si="0"/>
        <v>CW502KW0412B0M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2024-04-16</v>
      </c>
      <c r="K9" t="str">
        <f t="shared" si="1"/>
        <v>武汉</v>
      </c>
    </row>
    <row r="10" spans="1:11">
      <c r="A10" t="s">
        <v>36</v>
      </c>
      <c r="B10" s="3" t="s">
        <v>39</v>
      </c>
      <c r="C10" t="str">
        <f>_xlfn.XLOOKUP(E10,预约送货单!F:F,预约送货单!D:D)</f>
        <v>RY20240416005</v>
      </c>
      <c r="D10" t="s">
        <v>24</v>
      </c>
      <c r="E10" t="str">
        <f>_xlfn.XLOOKUP(F10,预约送货单!Z:Z,预约送货单!F:F)</f>
        <v>CW502KW0412</v>
      </c>
      <c r="F10" t="str">
        <f t="shared" si="0"/>
        <v>CW502KW0412B0S</v>
      </c>
      <c r="G10">
        <f>VLOOKUP(D10&amp;B10&amp;A10,分仓ST!A:E,5,0)</f>
        <v>1</v>
      </c>
      <c r="H10" t="str">
        <f>_xlfn.XLOOKUP(E10,预约送货单!F:F,预约送货单!E:E)</f>
        <v>正品</v>
      </c>
      <c r="J10" t="str">
        <f>VLOOKUP(E10,预约送货单!F:N,9,0)</f>
        <v>2024-04-16</v>
      </c>
      <c r="K10" t="str">
        <f t="shared" si="1"/>
        <v>武汉</v>
      </c>
    </row>
    <row r="11" spans="1:11">
      <c r="A11" t="s">
        <v>36</v>
      </c>
      <c r="B11" s="3" t="s">
        <v>40</v>
      </c>
      <c r="C11" t="str">
        <f>_xlfn.XLOOKUP(E11,预约送货单!F:F,预约送货单!D:D)</f>
        <v>RY20240416005</v>
      </c>
      <c r="D11" t="s">
        <v>24</v>
      </c>
      <c r="E11" t="str">
        <f>_xlfn.XLOOKUP(F11,预约送货单!Z:Z,预约送货单!F:F)</f>
        <v>CW502KW0412</v>
      </c>
      <c r="F11" t="str">
        <f t="shared" si="0"/>
        <v>CW502KW0412B0XL</v>
      </c>
      <c r="G11">
        <f>VLOOKUP(D11&amp;B11&amp;A11,分仓ST!A:E,5,0)</f>
        <v>1</v>
      </c>
      <c r="H11" t="str">
        <f>_xlfn.XLOOKUP(E11,预约送货单!F:F,预约送货单!E:E)</f>
        <v>正品</v>
      </c>
      <c r="J11" t="str">
        <f>VLOOKUP(E11,预约送货单!F:N,9,0)</f>
        <v>2024-04-16</v>
      </c>
      <c r="K11" t="str">
        <f t="shared" si="1"/>
        <v>武汉</v>
      </c>
    </row>
    <row r="12" spans="1:11">
      <c r="A12" t="s">
        <v>36</v>
      </c>
      <c r="B12" s="3" t="s">
        <v>37</v>
      </c>
      <c r="C12" t="str">
        <f>_xlfn.XLOOKUP(E12,预约送货单!F:F,预约送货单!D:D)</f>
        <v>RY20240416005</v>
      </c>
      <c r="D12" t="s">
        <v>27</v>
      </c>
      <c r="E12" t="str">
        <f>_xlfn.XLOOKUP(F12,预约送货单!Z:Z,预约送货单!F:F)</f>
        <v>CW502KW0412</v>
      </c>
      <c r="F12" t="str">
        <f t="shared" si="0"/>
        <v>CW502KW0412B0L</v>
      </c>
      <c r="G12">
        <f>VLOOKUP(D12&amp;B12&amp;A12,分仓ST!A:E,5,0)</f>
        <v>14</v>
      </c>
      <c r="H12" t="str">
        <f>_xlfn.XLOOKUP(E12,预约送货单!F:F,预约送货单!E:E)</f>
        <v>正品</v>
      </c>
      <c r="J12" t="str">
        <f>VLOOKUP(E12,预约送货单!F:N,9,0)</f>
        <v>2024-04-16</v>
      </c>
      <c r="K12" t="str">
        <f t="shared" si="1"/>
        <v>广州</v>
      </c>
    </row>
    <row r="13" spans="1:11">
      <c r="A13" t="s">
        <v>36</v>
      </c>
      <c r="B13" s="3" t="s">
        <v>38</v>
      </c>
      <c r="C13" t="str">
        <f>_xlfn.XLOOKUP(E13,预约送货单!F:F,预约送货单!D:D)</f>
        <v>RY20240416005</v>
      </c>
      <c r="D13" t="s">
        <v>27</v>
      </c>
      <c r="E13" t="str">
        <f>_xlfn.XLOOKUP(F13,预约送货单!Z:Z,预约送货单!F:F)</f>
        <v>CW502KW0412</v>
      </c>
      <c r="F13" t="str">
        <f t="shared" si="0"/>
        <v>CW502KW0412B0M</v>
      </c>
      <c r="G13">
        <f>VLOOKUP(D13&amp;B13&amp;A13,分仓ST!A:E,5,0)</f>
        <v>13</v>
      </c>
      <c r="H13" t="str">
        <f>_xlfn.XLOOKUP(E13,预约送货单!F:F,预约送货单!E:E)</f>
        <v>正品</v>
      </c>
      <c r="J13" t="str">
        <f>VLOOKUP(E13,预约送货单!F:N,9,0)</f>
        <v>2024-04-16</v>
      </c>
      <c r="K13" t="str">
        <f t="shared" si="1"/>
        <v>广州</v>
      </c>
    </row>
    <row r="14" spans="1:11">
      <c r="A14" t="s">
        <v>36</v>
      </c>
      <c r="B14" s="3" t="s">
        <v>39</v>
      </c>
      <c r="C14" t="str">
        <f>_xlfn.XLOOKUP(E14,预约送货单!F:F,预约送货单!D:D)</f>
        <v>RY20240416005</v>
      </c>
      <c r="D14" t="s">
        <v>27</v>
      </c>
      <c r="E14" t="str">
        <f>_xlfn.XLOOKUP(F14,预约送货单!Z:Z,预约送货单!F:F)</f>
        <v>CW502KW0412</v>
      </c>
      <c r="F14" t="str">
        <f t="shared" si="0"/>
        <v>CW502KW0412B0S</v>
      </c>
      <c r="G14">
        <f>VLOOKUP(D14&amp;B14&amp;A14,分仓ST!A:E,5,0)</f>
        <v>5</v>
      </c>
      <c r="H14" t="str">
        <f>_xlfn.XLOOKUP(E14,预约送货单!F:F,预约送货单!E:E)</f>
        <v>正品</v>
      </c>
      <c r="J14" t="str">
        <f>VLOOKUP(E14,预约送货单!F:N,9,0)</f>
        <v>2024-04-16</v>
      </c>
      <c r="K14" t="str">
        <f t="shared" si="1"/>
        <v>广州</v>
      </c>
    </row>
    <row r="15" spans="1:11">
      <c r="A15" t="s">
        <v>36</v>
      </c>
      <c r="B15" s="3" t="s">
        <v>40</v>
      </c>
      <c r="C15" t="str">
        <f>_xlfn.XLOOKUP(E15,预约送货单!F:F,预约送货单!D:D)</f>
        <v>RY20240416005</v>
      </c>
      <c r="D15" t="s">
        <v>27</v>
      </c>
      <c r="E15" t="str">
        <f>_xlfn.XLOOKUP(F15,预约送货单!Z:Z,预约送货单!F:F)</f>
        <v>CW502KW0412</v>
      </c>
      <c r="F15" t="str">
        <f t="shared" si="0"/>
        <v>CW502KW0412B0XL</v>
      </c>
      <c r="G15">
        <f>VLOOKUP(D15&amp;B15&amp;A15,分仓ST!A:E,5,0)</f>
        <v>8</v>
      </c>
      <c r="H15" t="str">
        <f>_xlfn.XLOOKUP(E15,预约送货单!F:F,预约送货单!E:E)</f>
        <v>正品</v>
      </c>
      <c r="J15" t="str">
        <f>VLOOKUP(E15,预约送货单!F:N,9,0)</f>
        <v>2024-04-16</v>
      </c>
      <c r="K15" t="str">
        <f t="shared" si="1"/>
        <v>广州</v>
      </c>
    </row>
    <row r="16" spans="1:11">
      <c r="A16" t="s">
        <v>36</v>
      </c>
      <c r="B16" s="3" t="s">
        <v>37</v>
      </c>
      <c r="C16" t="str">
        <f>_xlfn.XLOOKUP(E16,预约送货单!F:F,预约送货单!D:D)</f>
        <v>RY20240416005</v>
      </c>
      <c r="D16" t="s">
        <v>29</v>
      </c>
      <c r="E16" t="str">
        <f>_xlfn.XLOOKUP(F16,预约送货单!Z:Z,预约送货单!F:F)</f>
        <v>CW502KW0412</v>
      </c>
      <c r="F16" t="str">
        <f t="shared" si="0"/>
        <v>CW502KW0412B0L</v>
      </c>
      <c r="G16">
        <f>VLOOKUP(D16&amp;B16&amp;A16,分仓ST!A:E,5,0)</f>
        <v>10</v>
      </c>
      <c r="H16" t="str">
        <f>_xlfn.XLOOKUP(E16,预约送货单!F:F,预约送货单!E:E)</f>
        <v>正品</v>
      </c>
      <c r="J16" t="str">
        <f>VLOOKUP(E16,预约送货单!F:N,9,0)</f>
        <v>2024-04-16</v>
      </c>
      <c r="K16" t="str">
        <f t="shared" si="1"/>
        <v>广州</v>
      </c>
    </row>
    <row r="17" spans="1:11">
      <c r="A17" t="s">
        <v>36</v>
      </c>
      <c r="B17" s="3" t="s">
        <v>38</v>
      </c>
      <c r="C17" t="str">
        <f>_xlfn.XLOOKUP(E17,预约送货单!F:F,预约送货单!D:D)</f>
        <v>RY20240416005</v>
      </c>
      <c r="D17" t="s">
        <v>29</v>
      </c>
      <c r="E17" t="str">
        <f>_xlfn.XLOOKUP(F17,预约送货单!Z:Z,预约送货单!F:F)</f>
        <v>CW502KW0412</v>
      </c>
      <c r="F17" t="str">
        <f t="shared" si="0"/>
        <v>CW502KW0412B0M</v>
      </c>
      <c r="G17">
        <f>VLOOKUP(D17&amp;B17&amp;A17,分仓ST!A:E,5,0)</f>
        <v>23</v>
      </c>
      <c r="H17" t="str">
        <f>_xlfn.XLOOKUP(E17,预约送货单!F:F,预约送货单!E:E)</f>
        <v>正品</v>
      </c>
      <c r="J17" t="str">
        <f>VLOOKUP(E17,预约送货单!F:N,9,0)</f>
        <v>2024-04-16</v>
      </c>
      <c r="K17" t="str">
        <f t="shared" si="1"/>
        <v>广州</v>
      </c>
    </row>
    <row r="18" spans="1:11">
      <c r="A18" t="s">
        <v>36</v>
      </c>
      <c r="B18" s="3" t="s">
        <v>39</v>
      </c>
      <c r="C18" t="str">
        <f>_xlfn.XLOOKUP(E18,预约送货单!F:F,预约送货单!D:D)</f>
        <v>RY20240416005</v>
      </c>
      <c r="D18" t="s">
        <v>29</v>
      </c>
      <c r="E18" t="str">
        <f>_xlfn.XLOOKUP(F18,预约送货单!Z:Z,预约送货单!F:F)</f>
        <v>CW502KW0412</v>
      </c>
      <c r="F18" t="str">
        <f t="shared" si="0"/>
        <v>CW502KW0412B0S</v>
      </c>
      <c r="G18">
        <f>VLOOKUP(D18&amp;B18&amp;A18,分仓ST!A:E,5,0)</f>
        <v>24</v>
      </c>
      <c r="H18" t="str">
        <f>_xlfn.XLOOKUP(E18,预约送货单!F:F,预约送货单!E:E)</f>
        <v>正品</v>
      </c>
      <c r="J18" t="str">
        <f>VLOOKUP(E18,预约送货单!F:N,9,0)</f>
        <v>2024-04-16</v>
      </c>
      <c r="K18" t="str">
        <f t="shared" si="1"/>
        <v>广州</v>
      </c>
    </row>
    <row r="19" hidden="1" spans="1:11">
      <c r="A19" t="s">
        <v>36</v>
      </c>
      <c r="B19" s="3" t="s">
        <v>40</v>
      </c>
      <c r="C19" t="str">
        <f>_xlfn.XLOOKUP(E19,预约送货单!F:F,预约送货单!D:D)</f>
        <v>RY20240416005</v>
      </c>
      <c r="D19" t="s">
        <v>29</v>
      </c>
      <c r="E19" t="str">
        <f>_xlfn.XLOOKUP(F19,预约送货单!Z:Z,预约送货单!F:F)</f>
        <v>CW502KW0412</v>
      </c>
      <c r="F19" t="str">
        <f t="shared" si="0"/>
        <v>CW502KW0412B0XL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2024-04-16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0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0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0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0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ref="F24:F87" si="2">A24&amp;B24</f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ref="K24:K87" si="3">IF(D24="香港仓","香港",IF(D24="武汉仓","武汉","广州"))</f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3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2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3"/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2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3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2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3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2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3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2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3"/>
        <v>广州</v>
      </c>
    </row>
    <row r="49" hidden="1" spans="1:11">
      <c r="A49" s="42"/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2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3"/>
        <v>广州</v>
      </c>
    </row>
    <row r="50" hidden="1" spans="1:11">
      <c r="A50" s="42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2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3"/>
        <v>广州</v>
      </c>
    </row>
    <row r="51" hidden="1" spans="1:11">
      <c r="A51" s="42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2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3"/>
        <v>广州</v>
      </c>
    </row>
    <row r="52" hidden="1" spans="1:11">
      <c r="A52" s="42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2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3"/>
        <v>广州</v>
      </c>
    </row>
    <row r="53" hidden="1" spans="1:11">
      <c r="A53" s="42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2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3"/>
        <v>广州</v>
      </c>
    </row>
    <row r="54" hidden="1" spans="1:11">
      <c r="A54" s="42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2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3"/>
        <v>广州</v>
      </c>
    </row>
    <row r="55" hidden="1" spans="1:11">
      <c r="A55" s="42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2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3"/>
        <v>广州</v>
      </c>
    </row>
    <row r="56" hidden="1" spans="1:11">
      <c r="A56" s="42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2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3"/>
        <v>广州</v>
      </c>
    </row>
    <row r="57" hidden="1" spans="1:11">
      <c r="A57" s="42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2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3"/>
        <v>广州</v>
      </c>
    </row>
    <row r="58" hidden="1" spans="1:11">
      <c r="A58" s="42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2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3"/>
        <v>广州</v>
      </c>
    </row>
    <row r="59" hidden="1" spans="1:11">
      <c r="A59" s="42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2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3"/>
        <v>广州</v>
      </c>
    </row>
    <row r="60" hidden="1" spans="1:11">
      <c r="A60" s="42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2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3"/>
        <v>广州</v>
      </c>
    </row>
    <row r="61" hidden="1" spans="1:11">
      <c r="A61" s="42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2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3"/>
        <v>广州</v>
      </c>
    </row>
    <row r="62" hidden="1" spans="1:11">
      <c r="A62" s="42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2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3"/>
        <v>广州</v>
      </c>
    </row>
    <row r="63" hidden="1" spans="1:11">
      <c r="A63" s="42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2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3"/>
        <v>广州</v>
      </c>
    </row>
    <row r="64" hidden="1" spans="1:11">
      <c r="A64" s="42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2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3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2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3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2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3"/>
        <v>广州</v>
      </c>
    </row>
    <row r="67" hidden="1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2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3"/>
        <v>广州</v>
      </c>
    </row>
    <row r="68" hidden="1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2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3"/>
        <v>广州</v>
      </c>
    </row>
    <row r="69" hidden="1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2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3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2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3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2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3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2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3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2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3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2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3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2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3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2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3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2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3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2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3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2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3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2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3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2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3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2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3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2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3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2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3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2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3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2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3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2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3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ref="F88:F151" si="4">A88&amp;B88</f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ref="K88:K151" si="5">IF(D88="香港仓","香港",IF(D88="武汉仓","武汉","广州"))</f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4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5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4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5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4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5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4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5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4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5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4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5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4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5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4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5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4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5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4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5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4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5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4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5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4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5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4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5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4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5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4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5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4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5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4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5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4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5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4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5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4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5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4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5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4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5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4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5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4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5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4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5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4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5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4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5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4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5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4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5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4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5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4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5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4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5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4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5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4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5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4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5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4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5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4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5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4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5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4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5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4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5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4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5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4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5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4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5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4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5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ref="F152:F215" si="6">A152&amp;B152</f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ref="K152:K215" si="7">IF(D152="香港仓","香港",IF(D152="武汉仓","武汉","广州"))</f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6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7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6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7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6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7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6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7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6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7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6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7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6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7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6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7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6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7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6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7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6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7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6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7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6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7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6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7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6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7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6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7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6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7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6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7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6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7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6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7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6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7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6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7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6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7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6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7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6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7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6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7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6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7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6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7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6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7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6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7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6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7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6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7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6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7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6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7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6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7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6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7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6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7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6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7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6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7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6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7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6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7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6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7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6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7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6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7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6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7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ref="F216:F279" si="8">A216&amp;B216</f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ref="K216:K279" si="9">IF(D216="香港仓","香港",IF(D216="武汉仓","武汉","广州"))</f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8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9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8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9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8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9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8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9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8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9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8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9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8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9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8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9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8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9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8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9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8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9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8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9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8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9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8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9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8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9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8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9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8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9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8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9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8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9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8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9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8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9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8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9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8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9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8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9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8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9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8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9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8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9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8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9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8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9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8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9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8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9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8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9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8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9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8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9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8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9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8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9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8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9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8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9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8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9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8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9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8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9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8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9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8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9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8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9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8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9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ref="F280:F290" si="10">A280&amp;B280</f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ref="K280:K290" si="11">IF(D280="香港仓","香港",IF(D280="武汉仓","武汉","广州"))</f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</sheetData>
  <autoFilter ref="A3:Q290">
    <filterColumn colId="6">
      <filters>
        <filter val="10"/>
        <filter val="1"/>
        <filter val="2"/>
        <filter val="13"/>
        <filter val="23"/>
        <filter val="14"/>
        <filter val="24"/>
        <filter val="5"/>
        <filter val="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5"/>
    </sheetView>
  </sheetViews>
  <sheetFormatPr defaultColWidth="9.23076923076923" defaultRowHeight="16.5"/>
  <cols>
    <col min="1" max="1" width="7.21538461538462" style="3" customWidth="1"/>
    <col min="2" max="2" width="7.20769230769231" style="3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6.3461538461538" customWidth="1"/>
    <col min="29" max="29" width="8.36923076923077" customWidth="1"/>
  </cols>
  <sheetData>
    <row r="1" s="32" customFormat="1" ht="14.5" spans="1:35">
      <c r="A1" s="33" t="s">
        <v>41</v>
      </c>
      <c r="B1" s="33" t="s">
        <v>42</v>
      </c>
      <c r="C1" s="32" t="s">
        <v>43</v>
      </c>
      <c r="D1" s="32" t="s">
        <v>44</v>
      </c>
      <c r="E1" s="32" t="s">
        <v>5</v>
      </c>
      <c r="F1" s="32" t="s">
        <v>45</v>
      </c>
      <c r="G1" s="32" t="s">
        <v>46</v>
      </c>
      <c r="H1" s="32" t="s">
        <v>47</v>
      </c>
      <c r="I1" s="32" t="s">
        <v>48</v>
      </c>
      <c r="J1" s="32" t="s">
        <v>6</v>
      </c>
      <c r="K1" s="32" t="s">
        <v>4</v>
      </c>
      <c r="L1" s="32" t="s">
        <v>49</v>
      </c>
      <c r="M1" s="32" t="s">
        <v>50</v>
      </c>
      <c r="N1" s="32" t="s">
        <v>7</v>
      </c>
      <c r="O1" s="32" t="s">
        <v>51</v>
      </c>
      <c r="P1" s="32" t="s">
        <v>52</v>
      </c>
      <c r="Q1" s="32" t="s">
        <v>53</v>
      </c>
      <c r="R1" s="32" t="s">
        <v>54</v>
      </c>
      <c r="S1" s="32" t="s">
        <v>55</v>
      </c>
      <c r="T1" s="32" t="s">
        <v>56</v>
      </c>
      <c r="U1" s="32" t="s">
        <v>1</v>
      </c>
      <c r="V1" s="32" t="s">
        <v>57</v>
      </c>
      <c r="W1" s="32" t="s">
        <v>58</v>
      </c>
      <c r="X1" s="32" t="s">
        <v>59</v>
      </c>
      <c r="Y1" s="32" t="s">
        <v>60</v>
      </c>
      <c r="Z1" s="32" t="s">
        <v>3</v>
      </c>
      <c r="AA1" s="32" t="s">
        <v>61</v>
      </c>
      <c r="AB1" s="32" t="s">
        <v>35</v>
      </c>
      <c r="AC1" s="32" t="s">
        <v>62</v>
      </c>
      <c r="AD1" s="32" t="s">
        <v>63</v>
      </c>
      <c r="AE1" s="32" t="s">
        <v>64</v>
      </c>
      <c r="AF1" s="32" t="s">
        <v>65</v>
      </c>
      <c r="AG1" s="32" t="s">
        <v>66</v>
      </c>
      <c r="AH1" s="32" t="s">
        <v>67</v>
      </c>
      <c r="AI1" s="32" t="s">
        <v>68</v>
      </c>
    </row>
    <row r="2" spans="1:35">
      <c r="A2" s="34">
        <f>SUMIFS(装箱指令单批量导入!E:E,装箱指令单批量导入!D:D,Z2,装箱指令单批量导入!A:A,D2)</f>
        <v>27</v>
      </c>
      <c r="B2" s="34">
        <f t="shared" ref="B2:B43" si="0">A2-K2</f>
        <v>0</v>
      </c>
      <c r="C2" s="35" t="s">
        <v>69</v>
      </c>
      <c r="D2" s="35" t="s">
        <v>15</v>
      </c>
      <c r="E2" s="35" t="s">
        <v>19</v>
      </c>
      <c r="F2" s="35" t="s">
        <v>17</v>
      </c>
      <c r="G2" s="35" t="s">
        <v>70</v>
      </c>
      <c r="H2" s="35" t="s">
        <v>71</v>
      </c>
      <c r="I2" s="35" t="s">
        <v>72</v>
      </c>
      <c r="J2" s="35" t="s">
        <v>73</v>
      </c>
      <c r="K2" s="35">
        <v>27</v>
      </c>
      <c r="L2" s="35" t="s">
        <v>74</v>
      </c>
      <c r="M2" s="35">
        <v>0</v>
      </c>
      <c r="N2" s="35" t="s">
        <v>20</v>
      </c>
      <c r="O2" s="35" t="s">
        <v>75</v>
      </c>
      <c r="P2" s="35" t="s">
        <v>19</v>
      </c>
      <c r="Q2" s="35" t="s">
        <v>76</v>
      </c>
      <c r="R2" s="35" t="s">
        <v>76</v>
      </c>
      <c r="S2" s="35"/>
      <c r="T2" s="35"/>
      <c r="U2" s="35" t="s">
        <v>29</v>
      </c>
      <c r="V2" s="35" t="s">
        <v>77</v>
      </c>
      <c r="W2" s="35" t="s">
        <v>78</v>
      </c>
      <c r="X2" s="35"/>
      <c r="Y2" s="35"/>
      <c r="Z2" s="35" t="s">
        <v>18</v>
      </c>
      <c r="AA2" s="35" t="s">
        <v>79</v>
      </c>
      <c r="AB2" s="35" t="s">
        <v>37</v>
      </c>
      <c r="AC2" s="35"/>
      <c r="AD2" s="35" t="s">
        <v>80</v>
      </c>
      <c r="AE2" s="35" t="s">
        <v>80</v>
      </c>
      <c r="AF2" s="35" t="s">
        <v>20</v>
      </c>
      <c r="AG2" s="35"/>
      <c r="AH2" s="35"/>
      <c r="AI2" s="35" t="s">
        <v>20</v>
      </c>
    </row>
    <row r="3" spans="1:35">
      <c r="A3" s="34">
        <f>SUMIFS(装箱指令单批量导入!E:E,装箱指令单批量导入!D:D,Z3,装箱指令单批量导入!A:A,D3)</f>
        <v>38</v>
      </c>
      <c r="B3" s="34">
        <f t="shared" si="0"/>
        <v>0</v>
      </c>
      <c r="C3" s="35" t="s">
        <v>69</v>
      </c>
      <c r="D3" s="35" t="s">
        <v>15</v>
      </c>
      <c r="E3" s="35" t="s">
        <v>19</v>
      </c>
      <c r="F3" s="35" t="s">
        <v>17</v>
      </c>
      <c r="G3" s="35" t="s">
        <v>70</v>
      </c>
      <c r="H3" s="35" t="s">
        <v>71</v>
      </c>
      <c r="I3" s="35" t="s">
        <v>72</v>
      </c>
      <c r="J3" s="35" t="s">
        <v>73</v>
      </c>
      <c r="K3" s="35">
        <v>38</v>
      </c>
      <c r="L3" s="35" t="s">
        <v>81</v>
      </c>
      <c r="M3" s="35">
        <v>0</v>
      </c>
      <c r="N3" s="35" t="s">
        <v>20</v>
      </c>
      <c r="O3" s="35" t="s">
        <v>75</v>
      </c>
      <c r="P3" s="35" t="s">
        <v>19</v>
      </c>
      <c r="Q3" s="35" t="s">
        <v>76</v>
      </c>
      <c r="R3" s="35" t="s">
        <v>76</v>
      </c>
      <c r="S3" s="35"/>
      <c r="T3" s="35"/>
      <c r="U3" s="35" t="s">
        <v>29</v>
      </c>
      <c r="V3" s="35" t="s">
        <v>77</v>
      </c>
      <c r="W3" s="35" t="s">
        <v>78</v>
      </c>
      <c r="X3" s="35"/>
      <c r="Y3" s="35"/>
      <c r="Z3" s="35" t="s">
        <v>26</v>
      </c>
      <c r="AA3" s="35" t="s">
        <v>79</v>
      </c>
      <c r="AB3" s="35" t="s">
        <v>38</v>
      </c>
      <c r="AC3" s="35"/>
      <c r="AD3" s="35" t="s">
        <v>80</v>
      </c>
      <c r="AE3" s="35" t="s">
        <v>80</v>
      </c>
      <c r="AF3" s="35" t="s">
        <v>20</v>
      </c>
      <c r="AG3" s="35"/>
      <c r="AH3" s="35"/>
      <c r="AI3" s="35" t="s">
        <v>20</v>
      </c>
    </row>
    <row r="4" spans="1:35">
      <c r="A4" s="34">
        <f>SUMIFS(装箱指令单批量导入!E:E,装箱指令单批量导入!D:D,Z4,装箱指令单批量导入!A:A,D4)</f>
        <v>31</v>
      </c>
      <c r="B4" s="34">
        <f t="shared" si="0"/>
        <v>0</v>
      </c>
      <c r="C4" s="35" t="s">
        <v>69</v>
      </c>
      <c r="D4" s="35" t="s">
        <v>15</v>
      </c>
      <c r="E4" s="35" t="s">
        <v>19</v>
      </c>
      <c r="F4" s="35" t="s">
        <v>17</v>
      </c>
      <c r="G4" s="35" t="s">
        <v>70</v>
      </c>
      <c r="H4" s="35" t="s">
        <v>71</v>
      </c>
      <c r="I4" s="35" t="s">
        <v>72</v>
      </c>
      <c r="J4" s="35" t="s">
        <v>73</v>
      </c>
      <c r="K4" s="35">
        <v>31</v>
      </c>
      <c r="L4" s="35" t="s">
        <v>82</v>
      </c>
      <c r="M4" s="35">
        <v>0</v>
      </c>
      <c r="N4" s="35" t="s">
        <v>20</v>
      </c>
      <c r="O4" s="35" t="s">
        <v>75</v>
      </c>
      <c r="P4" s="35" t="s">
        <v>19</v>
      </c>
      <c r="Q4" s="35" t="s">
        <v>76</v>
      </c>
      <c r="R4" s="35" t="s">
        <v>76</v>
      </c>
      <c r="S4" s="35"/>
      <c r="T4" s="35"/>
      <c r="U4" s="35" t="s">
        <v>29</v>
      </c>
      <c r="V4" s="35" t="s">
        <v>77</v>
      </c>
      <c r="W4" s="35" t="s">
        <v>78</v>
      </c>
      <c r="X4" s="35"/>
      <c r="Y4" s="35"/>
      <c r="Z4" s="35" t="s">
        <v>22</v>
      </c>
      <c r="AA4" s="35" t="s">
        <v>79</v>
      </c>
      <c r="AB4" s="35" t="s">
        <v>39</v>
      </c>
      <c r="AC4" s="35"/>
      <c r="AD4" s="35" t="s">
        <v>80</v>
      </c>
      <c r="AE4" s="35" t="s">
        <v>80</v>
      </c>
      <c r="AF4" s="35" t="s">
        <v>20</v>
      </c>
      <c r="AG4" s="35"/>
      <c r="AH4" s="35"/>
      <c r="AI4" s="35" t="s">
        <v>20</v>
      </c>
    </row>
    <row r="5" spans="1:35">
      <c r="A5" s="34">
        <f>SUMIFS(装箱指令单批量导入!E:E,装箱指令单批量导入!D:D,Z5,装箱指令单批量导入!A:A,D5)</f>
        <v>11</v>
      </c>
      <c r="B5" s="34">
        <f t="shared" si="0"/>
        <v>0</v>
      </c>
      <c r="C5" s="35" t="s">
        <v>69</v>
      </c>
      <c r="D5" s="35" t="s">
        <v>15</v>
      </c>
      <c r="E5" s="35" t="s">
        <v>19</v>
      </c>
      <c r="F5" s="35" t="s">
        <v>17</v>
      </c>
      <c r="G5" s="35" t="s">
        <v>70</v>
      </c>
      <c r="H5" s="35" t="s">
        <v>71</v>
      </c>
      <c r="I5" s="35" t="s">
        <v>72</v>
      </c>
      <c r="J5" s="35" t="s">
        <v>73</v>
      </c>
      <c r="K5" s="35">
        <v>11</v>
      </c>
      <c r="L5" s="35" t="s">
        <v>83</v>
      </c>
      <c r="M5" s="35">
        <v>0</v>
      </c>
      <c r="N5" s="35" t="s">
        <v>20</v>
      </c>
      <c r="O5" s="35" t="s">
        <v>75</v>
      </c>
      <c r="P5" s="35" t="s">
        <v>19</v>
      </c>
      <c r="Q5" s="35" t="s">
        <v>76</v>
      </c>
      <c r="R5" s="35" t="s">
        <v>76</v>
      </c>
      <c r="S5" s="35"/>
      <c r="T5" s="35"/>
      <c r="U5" s="35" t="s">
        <v>29</v>
      </c>
      <c r="V5" s="35" t="s">
        <v>77</v>
      </c>
      <c r="W5" s="35" t="s">
        <v>78</v>
      </c>
      <c r="X5" s="35"/>
      <c r="Y5" s="35"/>
      <c r="Z5" s="35" t="s">
        <v>23</v>
      </c>
      <c r="AA5" s="35" t="s">
        <v>79</v>
      </c>
      <c r="AB5" s="35" t="s">
        <v>40</v>
      </c>
      <c r="AC5" s="35"/>
      <c r="AD5" s="35" t="s">
        <v>80</v>
      </c>
      <c r="AE5" s="35" t="s">
        <v>80</v>
      </c>
      <c r="AF5" s="35" t="s">
        <v>20</v>
      </c>
      <c r="AG5" s="35"/>
      <c r="AH5" s="35"/>
      <c r="AI5" s="35" t="s">
        <v>20</v>
      </c>
    </row>
    <row r="6" spans="1:35">
      <c r="A6" s="34">
        <f>SUMIFS(装箱指令单批量导入!E:E,装箱指令单批量导入!D:D,Z6,装箱指令单批量导入!A:A,D6)</f>
        <v>0</v>
      </c>
      <c r="B6" s="34">
        <f t="shared" si="0"/>
        <v>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</row>
    <row r="7" spans="1:35">
      <c r="A7" s="34">
        <f>SUMIFS(装箱指令单批量导入!E:E,装箱指令单批量导入!D:D,Z7,装箱指令单批量导入!A:A,D7)</f>
        <v>0</v>
      </c>
      <c r="B7" s="34">
        <f t="shared" si="0"/>
        <v>0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</row>
    <row r="8" spans="1:35">
      <c r="A8" s="34">
        <f>SUMIFS(装箱指令单批量导入!E:E,装箱指令单批量导入!D:D,Z8,装箱指令单批量导入!A:A,D8)</f>
        <v>0</v>
      </c>
      <c r="B8" s="34">
        <f t="shared" si="0"/>
        <v>0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</row>
    <row r="9" spans="1:35">
      <c r="A9" s="34">
        <f>SUMIFS(装箱指令单批量导入!E:E,装箱指令单批量导入!D:D,Z9,装箱指令单批量导入!A:A,D9)</f>
        <v>0</v>
      </c>
      <c r="B9" s="34">
        <f t="shared" si="0"/>
        <v>0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</row>
    <row r="10" spans="1:35">
      <c r="A10" s="34">
        <f>SUMIFS(装箱指令单批量导入!E:E,装箱指令单批量导入!D:D,Z10,装箱指令单批量导入!A:A,D10)</f>
        <v>0</v>
      </c>
      <c r="B10" s="34">
        <f t="shared" si="0"/>
        <v>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</row>
    <row r="11" spans="1:35">
      <c r="A11" s="34">
        <f>SUMIFS(装箱指令单批量导入!E:E,装箱指令单批量导入!D:D,Z11,装箱指令单批量导入!A:A,D11)</f>
        <v>0</v>
      </c>
      <c r="B11" s="34">
        <f t="shared" si="0"/>
        <v>0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</row>
    <row r="12" spans="1:35">
      <c r="A12" s="34">
        <f>SUMIFS(装箱指令单批量导入!E:E,装箱指令单批量导入!D:D,Z12,装箱指令单批量导入!A:A,D12)</f>
        <v>0</v>
      </c>
      <c r="B12" s="34">
        <f t="shared" si="0"/>
        <v>0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</row>
    <row r="13" spans="1:35">
      <c r="A13" s="34">
        <f>SUMIFS(装箱指令单批量导入!E:E,装箱指令单批量导入!D:D,Z13,装箱指令单批量导入!A:A,D13)</f>
        <v>0</v>
      </c>
      <c r="B13" s="34">
        <f t="shared" si="0"/>
        <v>0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</row>
    <row r="14" spans="1:35">
      <c r="A14" s="34">
        <f>SUMIFS(装箱指令单批量导入!E:E,装箱指令单批量导入!D:D,Z14,装箱指令单批量导入!A:A,D14)</f>
        <v>0</v>
      </c>
      <c r="B14" s="34">
        <f t="shared" si="0"/>
        <v>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</row>
    <row r="15" spans="1:35">
      <c r="A15" s="34">
        <f>SUMIFS(装箱指令单批量导入!E:E,装箱指令单批量导入!D:D,Z15,装箱指令单批量导入!A:A,D15)</f>
        <v>0</v>
      </c>
      <c r="B15" s="34">
        <f t="shared" si="0"/>
        <v>0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</row>
    <row r="16" spans="1:35">
      <c r="A16" s="34">
        <f>SUMIFS(装箱指令单批量导入!E:E,装箱指令单批量导入!D:D,Z16,装箱指令单批量导入!A:A,D16)</f>
        <v>0</v>
      </c>
      <c r="B16" s="34">
        <f t="shared" si="0"/>
        <v>0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</row>
    <row r="17" spans="1:35">
      <c r="A17" s="34">
        <f>SUMIFS(装箱指令单批量导入!E:E,装箱指令单批量导入!D:D,Z17,装箱指令单批量导入!A:A,D17)</f>
        <v>0</v>
      </c>
      <c r="B17" s="34">
        <f t="shared" si="0"/>
        <v>0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</row>
    <row r="18" spans="1:35">
      <c r="A18" s="34">
        <f>SUMIFS(装箱指令单批量导入!E:E,装箱指令单批量导入!D:D,Z18,装箱指令单批量导入!A:A,D18)</f>
        <v>0</v>
      </c>
      <c r="B18" s="34">
        <f t="shared" si="0"/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</row>
    <row r="19" spans="1:35">
      <c r="A19" s="34">
        <f>SUMIFS(装箱指令单批量导入!E:E,装箱指令单批量导入!D:D,Z19,装箱指令单批量导入!A:A,D19)</f>
        <v>0</v>
      </c>
      <c r="B19" s="34">
        <f t="shared" si="0"/>
        <v>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</row>
    <row r="20" spans="1:35">
      <c r="A20" s="34">
        <f>SUMIFS(装箱指令单批量导入!E:E,装箱指令单批量导入!D:D,Z20,装箱指令单批量导入!A:A,D20)</f>
        <v>0</v>
      </c>
      <c r="B20" s="34">
        <f t="shared" si="0"/>
        <v>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</row>
    <row r="21" spans="1:35">
      <c r="A21" s="34">
        <f>SUMIFS(装箱指令单批量导入!E:E,装箱指令单批量导入!D:D,Z21,装箱指令单批量导入!A:A,D21)</f>
        <v>0</v>
      </c>
      <c r="B21" s="34">
        <f t="shared" si="0"/>
        <v>0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</row>
    <row r="22" spans="1:35">
      <c r="A22" s="34">
        <f>SUMIFS(装箱指令单批量导入!E:E,装箱指令单批量导入!D:D,Z22,装箱指令单批量导入!A:A,D22)</f>
        <v>0</v>
      </c>
      <c r="B22" s="34">
        <f t="shared" si="0"/>
        <v>0</v>
      </c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</row>
    <row r="23" spans="1:35">
      <c r="A23" s="34">
        <f>SUMIFS(装箱指令单批量导入!E:E,装箱指令单批量导入!D:D,Z23,装箱指令单批量导入!A:A,D23)</f>
        <v>0</v>
      </c>
      <c r="B23" s="34">
        <f t="shared" si="0"/>
        <v>0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</row>
    <row r="24" spans="1:35">
      <c r="A24" s="34">
        <f>SUMIFS(装箱指令单批量导入!E:E,装箱指令单批量导入!D:D,Z24,装箱指令单批量导入!A:A,D24)</f>
        <v>0</v>
      </c>
      <c r="B24" s="34">
        <f t="shared" si="0"/>
        <v>0</v>
      </c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</row>
    <row r="25" spans="1:35">
      <c r="A25" s="34">
        <f>SUMIFS(装箱指令单批量导入!E:E,装箱指令单批量导入!D:D,Z25,装箱指令单批量导入!A:A,D25)</f>
        <v>0</v>
      </c>
      <c r="B25" s="34">
        <f t="shared" si="0"/>
        <v>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</row>
    <row r="26" spans="1:35">
      <c r="A26" s="34">
        <f>SUMIFS(装箱指令单批量导入!E:E,装箱指令单批量导入!D:D,Z26,装箱指令单批量导入!A:A,D26)</f>
        <v>0</v>
      </c>
      <c r="B26" s="34">
        <f t="shared" si="0"/>
        <v>0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</row>
    <row r="27" spans="1:35">
      <c r="A27" s="34">
        <f>SUMIFS(装箱指令单批量导入!E:E,装箱指令单批量导入!D:D,Z27,装箱指令单批量导入!A:A,D27)</f>
        <v>0</v>
      </c>
      <c r="B27" s="34">
        <f t="shared" si="0"/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</row>
    <row r="28" spans="1:35">
      <c r="A28" s="34">
        <f>SUMIFS(装箱指令单批量导入!E:E,装箱指令单批量导入!D:D,Z28,装箱指令单批量导入!A:A,D28)</f>
        <v>0</v>
      </c>
      <c r="B28" s="34">
        <f t="shared" si="0"/>
        <v>0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</row>
    <row r="29" spans="1:35">
      <c r="A29" s="34">
        <f>SUMIFS(装箱指令单批量导入!E:E,装箱指令单批量导入!D:D,Z29,装箱指令单批量导入!A:A,D29)</f>
        <v>0</v>
      </c>
      <c r="B29" s="34">
        <f t="shared" si="0"/>
        <v>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</row>
    <row r="30" spans="1:35">
      <c r="A30" s="34">
        <f>SUMIFS(装箱指令单批量导入!E:E,装箱指令单批量导入!D:D,Z30,装箱指令单批量导入!A:A,D30)</f>
        <v>0</v>
      </c>
      <c r="B30" s="34">
        <f t="shared" si="0"/>
        <v>0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</row>
    <row r="31" spans="1:35">
      <c r="A31" s="34">
        <f>SUMIFS(装箱指令单批量导入!E:E,装箱指令单批量导入!D:D,Z31,装箱指令单批量导入!A:A,D31)</f>
        <v>0</v>
      </c>
      <c r="B31" s="34">
        <f t="shared" si="0"/>
        <v>0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</row>
    <row r="32" spans="1:35">
      <c r="A32" s="34">
        <f>SUMIFS(装箱指令单批量导入!E:E,装箱指令单批量导入!D:D,Z32,装箱指令单批量导入!A:A,D32)</f>
        <v>0</v>
      </c>
      <c r="B32" s="34">
        <f t="shared" si="0"/>
        <v>0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spans="1:35">
      <c r="A33" s="34">
        <f>SUMIFS(装箱指令单批量导入!E:E,装箱指令单批量导入!D:D,Z33,装箱指令单批量导入!A:A,D33)</f>
        <v>0</v>
      </c>
      <c r="B33" s="34">
        <f t="shared" si="0"/>
        <v>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</row>
    <row r="34" spans="1:35">
      <c r="A34" s="34">
        <f>SUMIFS(装箱指令单批量导入!E:E,装箱指令单批量导入!D:D,Z34,装箱指令单批量导入!A:A,D34)</f>
        <v>0</v>
      </c>
      <c r="B34" s="34">
        <f t="shared" si="0"/>
        <v>0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5">
      <c r="A35" s="34">
        <f>SUMIFS(装箱指令单批量导入!E:E,装箱指令单批量导入!D:D,Z35,装箱指令单批量导入!A:A,D35)</f>
        <v>0</v>
      </c>
      <c r="B35" s="34">
        <f t="shared" si="0"/>
        <v>0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5">
      <c r="A36" s="34">
        <f>SUMIFS(装箱指令单批量导入!E:E,装箱指令单批量导入!D:D,Z36,装箱指令单批量导入!A:A,D36)</f>
        <v>0</v>
      </c>
      <c r="B36" s="34">
        <f t="shared" si="0"/>
        <v>0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</row>
    <row r="37" spans="1:35">
      <c r="A37" s="34">
        <f>SUMIFS(装箱指令单批量导入!E:E,装箱指令单批量导入!D:D,Z37,装箱指令单批量导入!A:A,D37)</f>
        <v>0</v>
      </c>
      <c r="B37" s="34">
        <f t="shared" si="0"/>
        <v>0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</row>
    <row r="38" spans="1:35">
      <c r="A38" s="34">
        <f>SUMIFS(装箱指令单批量导入!E:E,装箱指令单批量导入!D:D,Z38,装箱指令单批量导入!A:A,D38)</f>
        <v>0</v>
      </c>
      <c r="B38" s="34">
        <f t="shared" si="0"/>
        <v>0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</row>
    <row r="39" spans="1:35">
      <c r="A39" s="34">
        <f>SUMIFS(装箱指令单批量导入!E:E,装箱指令单批量导入!D:D,Z39,装箱指令单批量导入!A:A,D39)</f>
        <v>0</v>
      </c>
      <c r="B39" s="34">
        <f t="shared" si="0"/>
        <v>0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</row>
    <row r="40" spans="1:35">
      <c r="A40" s="34">
        <f>SUMIFS(装箱指令单批量导入!E:E,装箱指令单批量导入!D:D,Z40,装箱指令单批量导入!A:A,D40)</f>
        <v>0</v>
      </c>
      <c r="B40" s="34">
        <f t="shared" si="0"/>
        <v>0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</row>
    <row r="41" spans="1:35">
      <c r="A41" s="34">
        <f>SUMIFS(装箱指令单批量导入!E:E,装箱指令单批量导入!D:D,Z41,装箱指令单批量导入!A:A,D41)</f>
        <v>0</v>
      </c>
      <c r="B41" s="34">
        <f t="shared" si="0"/>
        <v>0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</row>
    <row r="42" spans="1:35">
      <c r="A42" s="34">
        <f>SUMIFS(装箱指令单批量导入!E:E,装箱指令单批量导入!D:D,Z42,装箱指令单批量导入!A:A,D42)</f>
        <v>0</v>
      </c>
      <c r="B42" s="34">
        <f t="shared" si="0"/>
        <v>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</row>
    <row r="43" spans="1:35">
      <c r="A43" s="34">
        <f>SUMIFS(装箱指令单批量导入!E:E,装箱指令单批量导入!D:D,Z43,装箱指令单批量导入!A:A,D43)</f>
        <v>0</v>
      </c>
      <c r="B43" s="34">
        <f t="shared" si="0"/>
        <v>0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3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84</v>
      </c>
      <c r="B3" t="s">
        <v>85</v>
      </c>
      <c r="C3" t="s">
        <v>34</v>
      </c>
      <c r="D3" t="s">
        <v>86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87</v>
      </c>
      <c r="D4" t="s">
        <v>88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87</v>
      </c>
      <c r="D5" t="s">
        <v>89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87</v>
      </c>
      <c r="D6" t="s">
        <v>90</v>
      </c>
      <c r="F6">
        <f t="shared" si="2"/>
        <v>0</v>
      </c>
    </row>
    <row r="7" spans="1:6">
      <c r="A7" t="str">
        <f t="shared" si="0"/>
        <v>广州期货仓F(空白)</v>
      </c>
      <c r="B7" t="str">
        <f t="shared" si="1"/>
        <v>广州期货仓F</v>
      </c>
      <c r="C7" t="s">
        <v>87</v>
      </c>
      <c r="D7" t="s">
        <v>91</v>
      </c>
      <c r="F7">
        <f t="shared" si="2"/>
        <v>0</v>
      </c>
    </row>
    <row r="8" spans="1:6">
      <c r="A8" t="str">
        <f t="shared" si="0"/>
        <v>南浦拍照样衣仓XS(空白)</v>
      </c>
      <c r="B8" t="str">
        <f t="shared" si="1"/>
        <v>南浦拍照样衣仓XS</v>
      </c>
      <c r="C8" t="s">
        <v>87</v>
      </c>
      <c r="D8" t="s">
        <v>92</v>
      </c>
      <c r="F8">
        <f t="shared" si="2"/>
        <v>0</v>
      </c>
    </row>
    <row r="9" spans="1:6">
      <c r="A9" t="str">
        <f t="shared" si="0"/>
        <v>南浦拍照样衣仓M(空白)</v>
      </c>
      <c r="B9" t="str">
        <f t="shared" si="1"/>
        <v>南浦拍照样衣仓M</v>
      </c>
      <c r="C9" t="s">
        <v>87</v>
      </c>
      <c r="D9" t="s">
        <v>93</v>
      </c>
      <c r="F9">
        <f t="shared" si="2"/>
        <v>0</v>
      </c>
    </row>
    <row r="10" spans="1:6">
      <c r="A10" t="str">
        <f t="shared" si="0"/>
        <v>南浦拍照样衣仓S(空白)</v>
      </c>
      <c r="B10" t="str">
        <f t="shared" si="1"/>
        <v>南浦拍照样衣仓S</v>
      </c>
      <c r="C10" t="s">
        <v>87</v>
      </c>
      <c r="D10" t="s">
        <v>94</v>
      </c>
      <c r="F10">
        <f t="shared" si="2"/>
        <v>0</v>
      </c>
    </row>
    <row r="11" spans="1:6">
      <c r="A11" t="str">
        <f t="shared" si="0"/>
        <v>南浦正品仓F(空白)</v>
      </c>
      <c r="B11" t="str">
        <f t="shared" si="1"/>
        <v>南浦正品仓F</v>
      </c>
      <c r="C11" t="s">
        <v>87</v>
      </c>
      <c r="D11" t="s">
        <v>95</v>
      </c>
      <c r="F11">
        <f t="shared" si="2"/>
        <v>0</v>
      </c>
    </row>
    <row r="12" spans="1:6">
      <c r="A12" t="str">
        <f t="shared" si="0"/>
        <v>广州期货仓XXL(空白)</v>
      </c>
      <c r="B12" t="str">
        <f t="shared" si="1"/>
        <v>广州期货仓XXL</v>
      </c>
      <c r="C12" t="s">
        <v>87</v>
      </c>
      <c r="D12" t="s">
        <v>96</v>
      </c>
      <c r="F12">
        <f t="shared" si="2"/>
        <v>0</v>
      </c>
    </row>
    <row r="13" spans="1:6">
      <c r="A13" t="str">
        <f t="shared" si="0"/>
        <v>广州期货仓XL(空白)</v>
      </c>
      <c r="B13" t="str">
        <f t="shared" si="1"/>
        <v>广州期货仓XL</v>
      </c>
      <c r="C13" t="s">
        <v>87</v>
      </c>
      <c r="D13" t="s">
        <v>97</v>
      </c>
      <c r="F13">
        <f t="shared" si="2"/>
        <v>0</v>
      </c>
    </row>
    <row r="14" spans="1:6">
      <c r="A14" t="str">
        <f t="shared" si="0"/>
        <v>广州期货仓L(空白)</v>
      </c>
      <c r="B14" t="str">
        <f t="shared" si="1"/>
        <v>广州期货仓L</v>
      </c>
      <c r="C14" t="s">
        <v>87</v>
      </c>
      <c r="D14" t="s">
        <v>98</v>
      </c>
      <c r="F14">
        <f t="shared" si="2"/>
        <v>0</v>
      </c>
    </row>
    <row r="15" spans="1:6">
      <c r="A15" t="str">
        <f t="shared" si="0"/>
        <v>南浦正品仓XXL(空白)</v>
      </c>
      <c r="B15" t="str">
        <f t="shared" si="1"/>
        <v>南浦正品仓XXL</v>
      </c>
      <c r="C15" t="s">
        <v>87</v>
      </c>
      <c r="D15" t="s">
        <v>99</v>
      </c>
      <c r="F15">
        <f t="shared" si="2"/>
        <v>0</v>
      </c>
    </row>
    <row r="16" spans="1:6">
      <c r="A16" t="str">
        <f t="shared" si="0"/>
        <v>南浦正品仓XL(空白)</v>
      </c>
      <c r="B16" t="str">
        <f t="shared" si="1"/>
        <v>南浦正品仓XL</v>
      </c>
      <c r="C16" t="s">
        <v>87</v>
      </c>
      <c r="D16" t="s">
        <v>100</v>
      </c>
      <c r="F16">
        <f t="shared" si="2"/>
        <v>0</v>
      </c>
    </row>
    <row r="17" spans="1:6">
      <c r="A17" t="str">
        <f t="shared" si="0"/>
        <v>南浦正品仓L(空白)</v>
      </c>
      <c r="B17" t="str">
        <f t="shared" si="1"/>
        <v>南浦正品仓L</v>
      </c>
      <c r="C17" t="s">
        <v>87</v>
      </c>
      <c r="D17" t="s">
        <v>101</v>
      </c>
      <c r="F17">
        <f t="shared" si="2"/>
        <v>0</v>
      </c>
    </row>
    <row r="18" spans="1:6">
      <c r="A18" t="str">
        <f t="shared" si="0"/>
        <v>南浦正品仓M(空白)</v>
      </c>
      <c r="B18" t="str">
        <f t="shared" si="1"/>
        <v>南浦正品仓M</v>
      </c>
      <c r="C18" t="s">
        <v>87</v>
      </c>
      <c r="D18" t="s">
        <v>102</v>
      </c>
      <c r="F18">
        <f t="shared" si="2"/>
        <v>0</v>
      </c>
    </row>
    <row r="19" spans="1:6">
      <c r="A19" t="str">
        <f t="shared" si="0"/>
        <v>南浦正品仓S(空白)</v>
      </c>
      <c r="B19" t="str">
        <f t="shared" si="1"/>
        <v>南浦正品仓S</v>
      </c>
      <c r="C19" t="s">
        <v>87</v>
      </c>
      <c r="D19" t="s">
        <v>103</v>
      </c>
      <c r="F19">
        <f t="shared" si="2"/>
        <v>0</v>
      </c>
    </row>
    <row r="20" spans="1:6">
      <c r="A20" t="str">
        <f t="shared" si="0"/>
        <v>南浦正品仓XS(空白)</v>
      </c>
      <c r="B20" t="str">
        <f t="shared" si="1"/>
        <v>南浦正品仓XS</v>
      </c>
      <c r="C20" t="s">
        <v>87</v>
      </c>
      <c r="D20" t="s">
        <v>104</v>
      </c>
      <c r="F20">
        <f t="shared" si="2"/>
        <v>0</v>
      </c>
    </row>
    <row r="21" spans="1:6">
      <c r="A21" t="str">
        <f t="shared" si="0"/>
        <v>大货样衣仓XXL(空白)</v>
      </c>
      <c r="B21" t="str">
        <f t="shared" si="1"/>
        <v>大货样衣仓XXL</v>
      </c>
      <c r="C21" t="s">
        <v>87</v>
      </c>
      <c r="D21" t="s">
        <v>105</v>
      </c>
      <c r="F21">
        <f t="shared" si="2"/>
        <v>0</v>
      </c>
    </row>
    <row r="22" spans="1:6">
      <c r="A22" t="str">
        <f t="shared" si="0"/>
        <v>大货样衣仓M(空白)</v>
      </c>
      <c r="B22" t="str">
        <f t="shared" si="1"/>
        <v>大货样衣仓M</v>
      </c>
      <c r="C22" t="s">
        <v>87</v>
      </c>
      <c r="D22" t="s">
        <v>106</v>
      </c>
      <c r="F22">
        <f t="shared" si="2"/>
        <v>0</v>
      </c>
    </row>
    <row r="23" spans="1:6">
      <c r="A23" t="str">
        <f t="shared" si="0"/>
        <v>大货样衣仓XL(空白)</v>
      </c>
      <c r="B23" t="str">
        <f t="shared" si="1"/>
        <v>大货样衣仓XL</v>
      </c>
      <c r="C23" t="s">
        <v>87</v>
      </c>
      <c r="D23" t="s">
        <v>107</v>
      </c>
      <c r="F23">
        <f t="shared" si="2"/>
        <v>0</v>
      </c>
    </row>
    <row r="24" spans="1:6">
      <c r="A24" t="str">
        <f t="shared" si="0"/>
        <v>大货样衣仓L(空白)</v>
      </c>
      <c r="B24" t="str">
        <f t="shared" si="1"/>
        <v>大货样衣仓L</v>
      </c>
      <c r="C24" t="s">
        <v>87</v>
      </c>
      <c r="D24" t="s">
        <v>108</v>
      </c>
      <c r="F24">
        <f t="shared" si="2"/>
        <v>0</v>
      </c>
    </row>
    <row r="25" spans="1:6">
      <c r="A25" t="str">
        <f t="shared" si="0"/>
        <v>大货样衣仓S(空白)</v>
      </c>
      <c r="B25" t="str">
        <f t="shared" si="1"/>
        <v>大货样衣仓S</v>
      </c>
      <c r="C25" t="s">
        <v>87</v>
      </c>
      <c r="D25" t="s">
        <v>109</v>
      </c>
      <c r="F25">
        <f t="shared" si="2"/>
        <v>0</v>
      </c>
    </row>
    <row r="26" spans="1:6">
      <c r="A26" t="str">
        <f t="shared" si="0"/>
        <v>大货样衣仓XS(空白)</v>
      </c>
      <c r="B26" t="str">
        <f t="shared" si="1"/>
        <v>大货样衣仓XS</v>
      </c>
      <c r="C26" t="s">
        <v>87</v>
      </c>
      <c r="D26" t="s">
        <v>110</v>
      </c>
      <c r="F26">
        <f t="shared" si="2"/>
        <v>0</v>
      </c>
    </row>
    <row r="27" spans="1:6">
      <c r="A27" t="str">
        <f t="shared" si="0"/>
        <v>南浦拍照样衣仓F(空白)</v>
      </c>
      <c r="B27" t="str">
        <f t="shared" si="1"/>
        <v>南浦拍照样衣仓F</v>
      </c>
      <c r="C27" t="s">
        <v>87</v>
      </c>
      <c r="D27" t="s">
        <v>111</v>
      </c>
      <c r="F27">
        <f t="shared" si="2"/>
        <v>0</v>
      </c>
    </row>
    <row r="28" spans="1:6">
      <c r="A28" t="str">
        <f t="shared" si="0"/>
        <v>南浦拍照样衣仓XXL(空白)</v>
      </c>
      <c r="B28" t="str">
        <f t="shared" si="1"/>
        <v>南浦拍照样衣仓XXL</v>
      </c>
      <c r="C28" t="s">
        <v>87</v>
      </c>
      <c r="D28" t="s">
        <v>112</v>
      </c>
      <c r="F28">
        <f t="shared" si="2"/>
        <v>0</v>
      </c>
    </row>
    <row r="29" spans="1:6">
      <c r="A29" t="str">
        <f t="shared" si="0"/>
        <v>南浦拍照样衣仓XL(空白)</v>
      </c>
      <c r="B29" t="str">
        <f t="shared" si="1"/>
        <v>南浦拍照样衣仓XL</v>
      </c>
      <c r="C29" t="s">
        <v>87</v>
      </c>
      <c r="D29" t="s">
        <v>113</v>
      </c>
      <c r="F29">
        <f t="shared" si="2"/>
        <v>0</v>
      </c>
    </row>
    <row r="30" spans="1:6">
      <c r="A30" t="str">
        <f t="shared" si="0"/>
        <v>香港仓XS(空白)</v>
      </c>
      <c r="B30" t="str">
        <f t="shared" si="1"/>
        <v>香港仓XS</v>
      </c>
      <c r="C30" t="s">
        <v>87</v>
      </c>
      <c r="D30" t="s">
        <v>114</v>
      </c>
      <c r="F30">
        <f t="shared" si="2"/>
        <v>0</v>
      </c>
    </row>
    <row r="31" spans="1:6">
      <c r="A31" t="str">
        <f t="shared" si="0"/>
        <v>南浦拍照样衣仓L(空白)</v>
      </c>
      <c r="B31" t="str">
        <f t="shared" si="1"/>
        <v>南浦拍照样衣仓L</v>
      </c>
      <c r="C31" t="s">
        <v>87</v>
      </c>
      <c r="D31" t="s">
        <v>115</v>
      </c>
      <c r="F31">
        <f t="shared" si="2"/>
        <v>0</v>
      </c>
    </row>
    <row r="32" spans="1:6">
      <c r="A32" t="str">
        <f t="shared" si="0"/>
        <v>大货样衣仓F(空白)</v>
      </c>
      <c r="B32" t="str">
        <f t="shared" si="1"/>
        <v>大货样衣仓F</v>
      </c>
      <c r="C32" t="s">
        <v>87</v>
      </c>
      <c r="D32" t="s">
        <v>116</v>
      </c>
      <c r="F32">
        <f t="shared" si="2"/>
        <v>0</v>
      </c>
    </row>
    <row r="33" spans="1:6">
      <c r="A33" t="str">
        <f t="shared" si="0"/>
        <v>香港仓L(空白)</v>
      </c>
      <c r="B33" t="str">
        <f t="shared" si="1"/>
        <v>香港仓L</v>
      </c>
      <c r="C33" t="s">
        <v>87</v>
      </c>
      <c r="D33" t="s">
        <v>117</v>
      </c>
      <c r="F33">
        <f t="shared" si="2"/>
        <v>0</v>
      </c>
    </row>
    <row r="34" spans="1:6">
      <c r="A34" t="str">
        <f t="shared" si="0"/>
        <v>香港仓M(空白)</v>
      </c>
      <c r="B34" t="str">
        <f t="shared" si="1"/>
        <v>香港仓M</v>
      </c>
      <c r="C34" t="s">
        <v>87</v>
      </c>
      <c r="D34" t="s">
        <v>118</v>
      </c>
      <c r="F34">
        <f t="shared" si="2"/>
        <v>0</v>
      </c>
    </row>
    <row r="35" spans="1:6">
      <c r="A35" t="str">
        <f t="shared" si="0"/>
        <v>香港仓F(空白)</v>
      </c>
      <c r="B35" t="str">
        <f t="shared" si="1"/>
        <v>香港仓F</v>
      </c>
      <c r="C35" t="s">
        <v>87</v>
      </c>
      <c r="D35" t="s">
        <v>119</v>
      </c>
      <c r="F35">
        <f t="shared" si="2"/>
        <v>0</v>
      </c>
    </row>
    <row r="36" spans="1:6">
      <c r="A36" t="str">
        <f t="shared" si="0"/>
        <v>香港仓XXL(空白)</v>
      </c>
      <c r="B36" t="str">
        <f t="shared" si="1"/>
        <v>香港仓XXL</v>
      </c>
      <c r="C36" t="s">
        <v>87</v>
      </c>
      <c r="D36" t="s">
        <v>120</v>
      </c>
      <c r="F36">
        <f t="shared" si="2"/>
        <v>0</v>
      </c>
    </row>
    <row r="37" spans="1:6">
      <c r="A37" t="str">
        <f t="shared" ref="A37:A68" si="3">B37&amp;C37</f>
        <v>香港仓S(空白)</v>
      </c>
      <c r="B37" t="str">
        <f t="shared" ref="B37:B68" si="4">RIGHT(D37,LEN(D37)-FIND(":",D37,1))</f>
        <v>香港仓S</v>
      </c>
      <c r="C37" t="s">
        <v>87</v>
      </c>
      <c r="D37" t="s">
        <v>121</v>
      </c>
      <c r="F37">
        <f t="shared" ref="F37:F68" si="5">E37</f>
        <v>0</v>
      </c>
    </row>
    <row r="38" spans="1:6">
      <c r="A38" t="str">
        <f t="shared" si="3"/>
        <v>香港仓XL(空白)</v>
      </c>
      <c r="B38" t="str">
        <f t="shared" si="4"/>
        <v>香港仓XL</v>
      </c>
      <c r="C38" t="s">
        <v>87</v>
      </c>
      <c r="D38" t="s">
        <v>122</v>
      </c>
      <c r="F38">
        <f t="shared" si="5"/>
        <v>0</v>
      </c>
    </row>
    <row r="39" spans="1:6">
      <c r="A39" t="str">
        <f t="shared" si="3"/>
        <v>武汉仓XS(空白)</v>
      </c>
      <c r="B39" t="str">
        <f t="shared" si="4"/>
        <v>武汉仓XS</v>
      </c>
      <c r="C39" t="s">
        <v>87</v>
      </c>
      <c r="D39" t="s">
        <v>123</v>
      </c>
      <c r="E39"/>
      <c r="F39">
        <f t="shared" si="5"/>
        <v>0</v>
      </c>
    </row>
    <row r="40" spans="1:6">
      <c r="A40" t="str">
        <f t="shared" si="3"/>
        <v>武汉仓S(空白)</v>
      </c>
      <c r="B40" t="str">
        <f t="shared" si="4"/>
        <v>武汉仓S</v>
      </c>
      <c r="C40" t="s">
        <v>87</v>
      </c>
      <c r="D40" t="s">
        <v>124</v>
      </c>
      <c r="E40"/>
      <c r="F40">
        <f t="shared" si="5"/>
        <v>0</v>
      </c>
    </row>
    <row r="41" spans="1:6">
      <c r="A41" t="str">
        <f t="shared" si="3"/>
        <v>武汉仓F(空白)</v>
      </c>
      <c r="B41" t="str">
        <f t="shared" si="4"/>
        <v>武汉仓F</v>
      </c>
      <c r="C41" t="s">
        <v>87</v>
      </c>
      <c r="D41" t="s">
        <v>125</v>
      </c>
      <c r="E41"/>
      <c r="F41">
        <f t="shared" si="5"/>
        <v>0</v>
      </c>
    </row>
    <row r="42" spans="1:6">
      <c r="A42" t="str">
        <f t="shared" si="3"/>
        <v>武汉仓XXL(空白)</v>
      </c>
      <c r="B42" t="str">
        <f t="shared" si="4"/>
        <v>武汉仓XXL</v>
      </c>
      <c r="C42" t="s">
        <v>87</v>
      </c>
      <c r="D42" t="s">
        <v>126</v>
      </c>
      <c r="E42"/>
      <c r="F42">
        <f t="shared" si="5"/>
        <v>0</v>
      </c>
    </row>
    <row r="43" spans="1:6">
      <c r="A43" t="str">
        <f t="shared" si="3"/>
        <v>武汉仓XL(空白)</v>
      </c>
      <c r="B43" t="str">
        <f t="shared" si="4"/>
        <v>武汉仓XL</v>
      </c>
      <c r="C43" t="s">
        <v>87</v>
      </c>
      <c r="D43" t="s">
        <v>127</v>
      </c>
      <c r="E43"/>
      <c r="F43">
        <f t="shared" si="5"/>
        <v>0</v>
      </c>
    </row>
    <row r="44" spans="1:6">
      <c r="A44" t="str">
        <f t="shared" si="3"/>
        <v>武汉仓L(空白)</v>
      </c>
      <c r="B44" t="str">
        <f t="shared" si="4"/>
        <v>武汉仓L</v>
      </c>
      <c r="C44" t="s">
        <v>87</v>
      </c>
      <c r="D44" t="s">
        <v>128</v>
      </c>
      <c r="E44"/>
      <c r="F44">
        <f t="shared" si="5"/>
        <v>0</v>
      </c>
    </row>
    <row r="45" spans="1:6">
      <c r="A45" t="str">
        <f t="shared" si="3"/>
        <v>武汉仓M(空白)</v>
      </c>
      <c r="B45" t="str">
        <f t="shared" si="4"/>
        <v>武汉仓M</v>
      </c>
      <c r="C45" t="s">
        <v>87</v>
      </c>
      <c r="D45" t="s">
        <v>129</v>
      </c>
      <c r="E45"/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34</v>
      </c>
      <c r="D46" t="s">
        <v>88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34</v>
      </c>
      <c r="D47" t="s">
        <v>89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34</v>
      </c>
      <c r="D48" t="s">
        <v>90</v>
      </c>
      <c r="E48">
        <v>0</v>
      </c>
      <c r="F48">
        <f t="shared" si="5"/>
        <v>0</v>
      </c>
    </row>
    <row r="49" spans="1:6">
      <c r="A49" t="str">
        <f t="shared" si="3"/>
        <v>广州期货仓F货号</v>
      </c>
      <c r="B49" t="str">
        <f t="shared" si="4"/>
        <v>广州期货仓F</v>
      </c>
      <c r="C49" t="s">
        <v>34</v>
      </c>
      <c r="D49" t="s">
        <v>91</v>
      </c>
      <c r="E49">
        <v>0</v>
      </c>
      <c r="F49">
        <f t="shared" si="5"/>
        <v>0</v>
      </c>
    </row>
    <row r="50" spans="1:6">
      <c r="A50" t="str">
        <f t="shared" si="3"/>
        <v>南浦拍照样衣仓XS货号</v>
      </c>
      <c r="B50" t="str">
        <f t="shared" si="4"/>
        <v>南浦拍照样衣仓XS</v>
      </c>
      <c r="C50" t="s">
        <v>34</v>
      </c>
      <c r="D50" t="s">
        <v>92</v>
      </c>
      <c r="E50">
        <v>0</v>
      </c>
      <c r="F50">
        <f t="shared" si="5"/>
        <v>0</v>
      </c>
    </row>
    <row r="51" spans="1:6">
      <c r="A51" t="str">
        <f t="shared" si="3"/>
        <v>南浦拍照样衣仓M货号</v>
      </c>
      <c r="B51" t="str">
        <f t="shared" si="4"/>
        <v>南浦拍照样衣仓M</v>
      </c>
      <c r="C51" t="s">
        <v>34</v>
      </c>
      <c r="D51" t="s">
        <v>93</v>
      </c>
      <c r="E51">
        <v>0</v>
      </c>
      <c r="F51">
        <f t="shared" si="5"/>
        <v>0</v>
      </c>
    </row>
    <row r="52" spans="1:6">
      <c r="A52" t="str">
        <f t="shared" si="3"/>
        <v>南浦拍照样衣仓S货号</v>
      </c>
      <c r="B52" t="str">
        <f t="shared" si="4"/>
        <v>南浦拍照样衣仓S</v>
      </c>
      <c r="C52" t="s">
        <v>34</v>
      </c>
      <c r="D52" t="s">
        <v>94</v>
      </c>
      <c r="E52">
        <v>0</v>
      </c>
      <c r="F52">
        <f t="shared" si="5"/>
        <v>0</v>
      </c>
    </row>
    <row r="53" spans="1:6">
      <c r="A53" t="str">
        <f t="shared" si="3"/>
        <v>南浦正品仓F货号</v>
      </c>
      <c r="B53" t="str">
        <f t="shared" si="4"/>
        <v>南浦正品仓F</v>
      </c>
      <c r="C53" t="s">
        <v>34</v>
      </c>
      <c r="D53" t="s">
        <v>95</v>
      </c>
      <c r="E53">
        <v>0</v>
      </c>
      <c r="F53">
        <f t="shared" si="5"/>
        <v>0</v>
      </c>
    </row>
    <row r="54" spans="1:6">
      <c r="A54" t="str">
        <f t="shared" si="3"/>
        <v>广州期货仓XXL货号</v>
      </c>
      <c r="B54" t="str">
        <f t="shared" si="4"/>
        <v>广州期货仓XXL</v>
      </c>
      <c r="C54" t="s">
        <v>34</v>
      </c>
      <c r="D54" t="s">
        <v>96</v>
      </c>
      <c r="E54">
        <v>0</v>
      </c>
      <c r="F54">
        <f t="shared" si="5"/>
        <v>0</v>
      </c>
    </row>
    <row r="55" spans="1:6">
      <c r="A55" t="str">
        <f t="shared" si="3"/>
        <v>广州期货仓XL货号</v>
      </c>
      <c r="B55" t="str">
        <f t="shared" si="4"/>
        <v>广州期货仓XL</v>
      </c>
      <c r="C55" t="s">
        <v>34</v>
      </c>
      <c r="D55" t="s">
        <v>97</v>
      </c>
      <c r="E55">
        <v>0</v>
      </c>
      <c r="F55">
        <f t="shared" si="5"/>
        <v>0</v>
      </c>
    </row>
    <row r="56" spans="1:6">
      <c r="A56" t="str">
        <f t="shared" si="3"/>
        <v>广州期货仓L货号</v>
      </c>
      <c r="B56" t="str">
        <f t="shared" si="4"/>
        <v>广州期货仓L</v>
      </c>
      <c r="C56" t="s">
        <v>34</v>
      </c>
      <c r="D56" t="s">
        <v>98</v>
      </c>
      <c r="E56">
        <v>0</v>
      </c>
      <c r="F56">
        <f t="shared" si="5"/>
        <v>0</v>
      </c>
    </row>
    <row r="57" spans="1:6">
      <c r="A57" t="str">
        <f t="shared" si="3"/>
        <v>南浦正品仓XXL货号</v>
      </c>
      <c r="B57" t="str">
        <f t="shared" si="4"/>
        <v>南浦正品仓XXL</v>
      </c>
      <c r="C57" t="s">
        <v>34</v>
      </c>
      <c r="D57" t="s">
        <v>99</v>
      </c>
      <c r="E57">
        <v>0</v>
      </c>
      <c r="F57">
        <f t="shared" si="5"/>
        <v>0</v>
      </c>
    </row>
    <row r="58" spans="1:6">
      <c r="A58" t="str">
        <f t="shared" si="3"/>
        <v>南浦正品仓XL货号</v>
      </c>
      <c r="B58" t="str">
        <f t="shared" si="4"/>
        <v>南浦正品仓XL</v>
      </c>
      <c r="C58" t="s">
        <v>34</v>
      </c>
      <c r="D58" t="s">
        <v>100</v>
      </c>
      <c r="E58">
        <v>0</v>
      </c>
      <c r="F58">
        <f t="shared" si="5"/>
        <v>0</v>
      </c>
    </row>
    <row r="59" spans="1:6">
      <c r="A59" t="str">
        <f t="shared" si="3"/>
        <v>南浦正品仓L货号</v>
      </c>
      <c r="B59" t="str">
        <f t="shared" si="4"/>
        <v>南浦正品仓L</v>
      </c>
      <c r="C59" t="s">
        <v>34</v>
      </c>
      <c r="D59" t="s">
        <v>101</v>
      </c>
      <c r="E59">
        <v>0</v>
      </c>
      <c r="F59">
        <f t="shared" si="5"/>
        <v>0</v>
      </c>
    </row>
    <row r="60" spans="1:6">
      <c r="A60" t="str">
        <f t="shared" si="3"/>
        <v>南浦正品仓M货号</v>
      </c>
      <c r="B60" t="str">
        <f t="shared" si="4"/>
        <v>南浦正品仓M</v>
      </c>
      <c r="C60" t="s">
        <v>34</v>
      </c>
      <c r="D60" t="s">
        <v>102</v>
      </c>
      <c r="E60">
        <v>0</v>
      </c>
      <c r="F60">
        <f t="shared" si="5"/>
        <v>0</v>
      </c>
    </row>
    <row r="61" spans="1:6">
      <c r="A61" t="str">
        <f t="shared" si="3"/>
        <v>南浦正品仓S货号</v>
      </c>
      <c r="B61" t="str">
        <f t="shared" si="4"/>
        <v>南浦正品仓S</v>
      </c>
      <c r="C61" t="s">
        <v>34</v>
      </c>
      <c r="D61" t="s">
        <v>103</v>
      </c>
      <c r="E61">
        <v>0</v>
      </c>
      <c r="F61">
        <f t="shared" si="5"/>
        <v>0</v>
      </c>
    </row>
    <row r="62" spans="1:6">
      <c r="A62" t="str">
        <f t="shared" si="3"/>
        <v>南浦正品仓XS货号</v>
      </c>
      <c r="B62" t="str">
        <f t="shared" si="4"/>
        <v>南浦正品仓XS</v>
      </c>
      <c r="C62" t="s">
        <v>34</v>
      </c>
      <c r="D62" t="s">
        <v>104</v>
      </c>
      <c r="E62">
        <v>0</v>
      </c>
      <c r="F62">
        <f t="shared" si="5"/>
        <v>0</v>
      </c>
    </row>
    <row r="63" spans="1:6">
      <c r="A63" t="str">
        <f t="shared" si="3"/>
        <v>大货样衣仓XXL货号</v>
      </c>
      <c r="B63" t="str">
        <f t="shared" si="4"/>
        <v>大货样衣仓XXL</v>
      </c>
      <c r="C63" t="s">
        <v>34</v>
      </c>
      <c r="D63" t="s">
        <v>105</v>
      </c>
      <c r="E63">
        <v>0</v>
      </c>
      <c r="F63">
        <f t="shared" si="5"/>
        <v>0</v>
      </c>
    </row>
    <row r="64" spans="1:6">
      <c r="A64" t="str">
        <f t="shared" si="3"/>
        <v>大货样衣仓M货号</v>
      </c>
      <c r="B64" t="str">
        <f t="shared" si="4"/>
        <v>大货样衣仓M</v>
      </c>
      <c r="C64" t="s">
        <v>34</v>
      </c>
      <c r="D64" t="s">
        <v>106</v>
      </c>
      <c r="E64">
        <v>0</v>
      </c>
      <c r="F64">
        <f t="shared" si="5"/>
        <v>0</v>
      </c>
    </row>
    <row r="65" spans="1:6">
      <c r="A65" t="str">
        <f t="shared" si="3"/>
        <v>大货样衣仓XL货号</v>
      </c>
      <c r="B65" t="str">
        <f t="shared" si="4"/>
        <v>大货样衣仓XL</v>
      </c>
      <c r="C65" t="s">
        <v>34</v>
      </c>
      <c r="D65" t="s">
        <v>107</v>
      </c>
      <c r="E65">
        <v>0</v>
      </c>
      <c r="F65">
        <f t="shared" si="5"/>
        <v>0</v>
      </c>
    </row>
    <row r="66" spans="1:6">
      <c r="A66" t="str">
        <f t="shared" si="3"/>
        <v>大货样衣仓L货号</v>
      </c>
      <c r="B66" t="str">
        <f t="shared" si="4"/>
        <v>大货样衣仓L</v>
      </c>
      <c r="C66" t="s">
        <v>34</v>
      </c>
      <c r="D66" t="s">
        <v>108</v>
      </c>
      <c r="E66">
        <v>0</v>
      </c>
      <c r="F66">
        <f t="shared" si="5"/>
        <v>0</v>
      </c>
    </row>
    <row r="67" spans="1:6">
      <c r="A67" t="str">
        <f t="shared" si="3"/>
        <v>大货样衣仓S货号</v>
      </c>
      <c r="B67" t="str">
        <f t="shared" si="4"/>
        <v>大货样衣仓S</v>
      </c>
      <c r="C67" t="s">
        <v>34</v>
      </c>
      <c r="D67" t="s">
        <v>109</v>
      </c>
      <c r="E67">
        <v>0</v>
      </c>
      <c r="F67">
        <f t="shared" si="5"/>
        <v>0</v>
      </c>
    </row>
    <row r="68" spans="1:6">
      <c r="A68" t="str">
        <f t="shared" si="3"/>
        <v>大货样衣仓XS货号</v>
      </c>
      <c r="B68" t="str">
        <f t="shared" si="4"/>
        <v>大货样衣仓XS</v>
      </c>
      <c r="C68" t="s">
        <v>34</v>
      </c>
      <c r="D68" t="s">
        <v>110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南浦拍照样衣仓F货号</v>
      </c>
      <c r="B69" t="str">
        <f t="shared" ref="B69:B100" si="7">RIGHT(D69,LEN(D69)-FIND(":",D69,1))</f>
        <v>南浦拍照样衣仓F</v>
      </c>
      <c r="C69" t="s">
        <v>34</v>
      </c>
      <c r="D69" t="s">
        <v>111</v>
      </c>
      <c r="E69">
        <v>0</v>
      </c>
      <c r="F69">
        <f t="shared" ref="F69:F93" si="8">E69</f>
        <v>0</v>
      </c>
    </row>
    <row r="70" spans="1:6">
      <c r="A70" t="str">
        <f t="shared" si="6"/>
        <v>南浦拍照样衣仓XXL货号</v>
      </c>
      <c r="B70" t="str">
        <f t="shared" si="7"/>
        <v>南浦拍照样衣仓XXL</v>
      </c>
      <c r="C70" t="s">
        <v>34</v>
      </c>
      <c r="D70" t="s">
        <v>112</v>
      </c>
      <c r="E70">
        <v>0</v>
      </c>
      <c r="F70">
        <f t="shared" si="8"/>
        <v>0</v>
      </c>
    </row>
    <row r="71" spans="1:6">
      <c r="A71" t="str">
        <f t="shared" si="6"/>
        <v>南浦拍照样衣仓XL货号</v>
      </c>
      <c r="B71" t="str">
        <f t="shared" si="7"/>
        <v>南浦拍照样衣仓XL</v>
      </c>
      <c r="C71" t="s">
        <v>34</v>
      </c>
      <c r="D71" t="s">
        <v>113</v>
      </c>
      <c r="E71">
        <v>0</v>
      </c>
      <c r="F71">
        <f t="shared" si="8"/>
        <v>0</v>
      </c>
    </row>
    <row r="72" spans="1:6">
      <c r="A72" t="str">
        <f t="shared" si="6"/>
        <v>香港仓XS货号</v>
      </c>
      <c r="B72" t="str">
        <f t="shared" si="7"/>
        <v>香港仓XS</v>
      </c>
      <c r="C72" t="s">
        <v>34</v>
      </c>
      <c r="D72" t="s">
        <v>114</v>
      </c>
      <c r="E72">
        <v>0</v>
      </c>
      <c r="F72">
        <f t="shared" si="8"/>
        <v>0</v>
      </c>
    </row>
    <row r="73" spans="1:6">
      <c r="A73" t="str">
        <f t="shared" si="6"/>
        <v>南浦拍照样衣仓L货号</v>
      </c>
      <c r="B73" t="str">
        <f t="shared" si="7"/>
        <v>南浦拍照样衣仓L</v>
      </c>
      <c r="C73" t="s">
        <v>34</v>
      </c>
      <c r="D73" t="s">
        <v>115</v>
      </c>
      <c r="E73">
        <v>0</v>
      </c>
      <c r="F73">
        <f t="shared" si="8"/>
        <v>0</v>
      </c>
    </row>
    <row r="74" spans="1:6">
      <c r="A74" t="str">
        <f t="shared" si="6"/>
        <v>大货样衣仓F货号</v>
      </c>
      <c r="B74" t="str">
        <f t="shared" si="7"/>
        <v>大货样衣仓F</v>
      </c>
      <c r="C74" t="s">
        <v>34</v>
      </c>
      <c r="D74" t="s">
        <v>116</v>
      </c>
      <c r="E74">
        <v>0</v>
      </c>
      <c r="F74">
        <f t="shared" si="8"/>
        <v>0</v>
      </c>
    </row>
    <row r="75" spans="1:6">
      <c r="A75" t="str">
        <f t="shared" si="6"/>
        <v>香港仓L货号</v>
      </c>
      <c r="B75" t="str">
        <f t="shared" si="7"/>
        <v>香港仓L</v>
      </c>
      <c r="C75" t="s">
        <v>34</v>
      </c>
      <c r="D75" t="s">
        <v>117</v>
      </c>
      <c r="E75">
        <v>0</v>
      </c>
      <c r="F75">
        <f t="shared" si="8"/>
        <v>0</v>
      </c>
    </row>
    <row r="76" spans="1:6">
      <c r="A76" t="str">
        <f t="shared" si="6"/>
        <v>香港仓M货号</v>
      </c>
      <c r="B76" t="str">
        <f t="shared" si="7"/>
        <v>香港仓M</v>
      </c>
      <c r="C76" t="s">
        <v>34</v>
      </c>
      <c r="D76" t="s">
        <v>118</v>
      </c>
      <c r="E76">
        <v>0</v>
      </c>
      <c r="F76">
        <f t="shared" si="8"/>
        <v>0</v>
      </c>
    </row>
    <row r="77" spans="1:6">
      <c r="A77" t="str">
        <f t="shared" si="6"/>
        <v>香港仓F货号</v>
      </c>
      <c r="B77" t="str">
        <f t="shared" si="7"/>
        <v>香港仓F</v>
      </c>
      <c r="C77" t="s">
        <v>34</v>
      </c>
      <c r="D77" t="s">
        <v>119</v>
      </c>
      <c r="E77">
        <v>0</v>
      </c>
      <c r="F77">
        <f t="shared" si="8"/>
        <v>0</v>
      </c>
    </row>
    <row r="78" spans="1:6">
      <c r="A78" t="str">
        <f t="shared" si="6"/>
        <v>香港仓XXL货号</v>
      </c>
      <c r="B78" t="str">
        <f t="shared" si="7"/>
        <v>香港仓XXL</v>
      </c>
      <c r="C78" t="s">
        <v>34</v>
      </c>
      <c r="D78" t="s">
        <v>120</v>
      </c>
      <c r="E78">
        <v>0</v>
      </c>
      <c r="F78">
        <f t="shared" si="8"/>
        <v>0</v>
      </c>
    </row>
    <row r="79" spans="1:6">
      <c r="A79" t="str">
        <f t="shared" si="6"/>
        <v>香港仓S货号</v>
      </c>
      <c r="B79" t="str">
        <f t="shared" si="7"/>
        <v>香港仓S</v>
      </c>
      <c r="C79" t="s">
        <v>34</v>
      </c>
      <c r="D79" t="s">
        <v>121</v>
      </c>
      <c r="E79">
        <v>0</v>
      </c>
      <c r="F79">
        <f t="shared" si="8"/>
        <v>0</v>
      </c>
    </row>
    <row r="80" spans="1:6">
      <c r="A80" t="str">
        <f t="shared" si="6"/>
        <v>香港仓XL货号</v>
      </c>
      <c r="B80" t="str">
        <f t="shared" si="7"/>
        <v>香港仓XL</v>
      </c>
      <c r="C80" t="s">
        <v>34</v>
      </c>
      <c r="D80" t="s">
        <v>122</v>
      </c>
      <c r="E80">
        <v>0</v>
      </c>
      <c r="F80">
        <f t="shared" si="8"/>
        <v>0</v>
      </c>
    </row>
    <row r="81" spans="1:6">
      <c r="A81" t="str">
        <f t="shared" si="6"/>
        <v>武汉仓XS货号</v>
      </c>
      <c r="B81" t="str">
        <f t="shared" si="7"/>
        <v>武汉仓XS</v>
      </c>
      <c r="C81" t="s">
        <v>34</v>
      </c>
      <c r="D81" t="s">
        <v>123</v>
      </c>
      <c r="E81">
        <v>0</v>
      </c>
      <c r="F81">
        <f t="shared" si="8"/>
        <v>0</v>
      </c>
    </row>
    <row r="82" spans="1:6">
      <c r="A82" t="str">
        <f t="shared" si="6"/>
        <v>武汉仓S货号</v>
      </c>
      <c r="B82" t="str">
        <f t="shared" si="7"/>
        <v>武汉仓S</v>
      </c>
      <c r="C82" t="s">
        <v>34</v>
      </c>
      <c r="D82" t="s">
        <v>124</v>
      </c>
      <c r="E82">
        <v>0</v>
      </c>
      <c r="F82">
        <f t="shared" si="8"/>
        <v>0</v>
      </c>
    </row>
    <row r="83" spans="1:6">
      <c r="A83" t="str">
        <f t="shared" si="6"/>
        <v>武汉仓F货号</v>
      </c>
      <c r="B83" t="str">
        <f t="shared" si="7"/>
        <v>武汉仓F</v>
      </c>
      <c r="C83" t="s">
        <v>34</v>
      </c>
      <c r="D83" t="s">
        <v>125</v>
      </c>
      <c r="E83">
        <v>0</v>
      </c>
      <c r="F83">
        <f t="shared" si="8"/>
        <v>0</v>
      </c>
    </row>
    <row r="84" spans="1:6">
      <c r="A84" t="str">
        <f t="shared" si="6"/>
        <v>武汉仓XXL货号</v>
      </c>
      <c r="B84" t="str">
        <f t="shared" si="7"/>
        <v>武汉仓XXL</v>
      </c>
      <c r="C84" t="s">
        <v>34</v>
      </c>
      <c r="D84" t="s">
        <v>126</v>
      </c>
      <c r="E84">
        <v>0</v>
      </c>
      <c r="F84">
        <f t="shared" si="8"/>
        <v>0</v>
      </c>
    </row>
    <row r="85" spans="1:6">
      <c r="A85" t="str">
        <f t="shared" si="6"/>
        <v>武汉仓XL货号</v>
      </c>
      <c r="B85" t="str">
        <f t="shared" si="7"/>
        <v>武汉仓XL</v>
      </c>
      <c r="C85" t="s">
        <v>34</v>
      </c>
      <c r="D85" t="s">
        <v>127</v>
      </c>
      <c r="E85">
        <v>0</v>
      </c>
      <c r="F85">
        <f t="shared" si="8"/>
        <v>0</v>
      </c>
    </row>
    <row r="86" spans="1:6">
      <c r="A86" t="str">
        <f t="shared" si="6"/>
        <v>武汉仓L货号</v>
      </c>
      <c r="B86" t="str">
        <f t="shared" si="7"/>
        <v>武汉仓L</v>
      </c>
      <c r="C86" t="s">
        <v>34</v>
      </c>
      <c r="D86" t="s">
        <v>128</v>
      </c>
      <c r="E86">
        <v>0</v>
      </c>
      <c r="F86">
        <f t="shared" si="8"/>
        <v>0</v>
      </c>
    </row>
    <row r="87" spans="1:6">
      <c r="A87" t="str">
        <f t="shared" si="6"/>
        <v>武汉仓M货号</v>
      </c>
      <c r="B87" t="str">
        <f t="shared" si="7"/>
        <v>武汉仓M</v>
      </c>
      <c r="C87" t="s">
        <v>34</v>
      </c>
      <c r="D87" t="s">
        <v>129</v>
      </c>
      <c r="E87">
        <v>0</v>
      </c>
      <c r="F87">
        <f t="shared" si="8"/>
        <v>0</v>
      </c>
    </row>
    <row r="88" spans="1:6">
      <c r="A88" t="str">
        <f t="shared" si="6"/>
        <v>广州期货仓MCW502KW0412B0</v>
      </c>
      <c r="B88" t="str">
        <f t="shared" si="7"/>
        <v>广州期货仓M</v>
      </c>
      <c r="C88" t="s">
        <v>36</v>
      </c>
      <c r="D88" t="s">
        <v>88</v>
      </c>
      <c r="E88">
        <v>13</v>
      </c>
      <c r="F88">
        <f t="shared" si="8"/>
        <v>13</v>
      </c>
    </row>
    <row r="89" spans="1:6">
      <c r="A89" t="str">
        <f t="shared" si="6"/>
        <v>广州期货仓XSCW502KW0412B0</v>
      </c>
      <c r="B89" t="str">
        <f t="shared" si="7"/>
        <v>广州期货仓XS</v>
      </c>
      <c r="C89" t="s">
        <v>36</v>
      </c>
      <c r="D89" t="s">
        <v>89</v>
      </c>
      <c r="E89">
        <v>0</v>
      </c>
      <c r="F89">
        <f t="shared" si="8"/>
        <v>0</v>
      </c>
    </row>
    <row r="90" spans="1:6">
      <c r="A90" t="str">
        <f t="shared" si="6"/>
        <v>广州期货仓SCW502KW0412B0</v>
      </c>
      <c r="B90" t="str">
        <f t="shared" si="7"/>
        <v>广州期货仓S</v>
      </c>
      <c r="C90" t="s">
        <v>36</v>
      </c>
      <c r="D90" t="s">
        <v>90</v>
      </c>
      <c r="E90">
        <v>5</v>
      </c>
      <c r="F90">
        <f t="shared" si="8"/>
        <v>5</v>
      </c>
    </row>
    <row r="91" spans="1:6">
      <c r="A91" t="str">
        <f t="shared" si="6"/>
        <v>广州期货仓FCW502KW0412B0</v>
      </c>
      <c r="B91" t="str">
        <f t="shared" si="7"/>
        <v>广州期货仓F</v>
      </c>
      <c r="C91" t="s">
        <v>36</v>
      </c>
      <c r="D91" t="s">
        <v>91</v>
      </c>
      <c r="E91"/>
      <c r="F91">
        <f t="shared" si="8"/>
        <v>0</v>
      </c>
    </row>
    <row r="92" spans="1:6">
      <c r="A92" t="str">
        <f t="shared" si="6"/>
        <v>南浦拍照样衣仓XSCW502KW0412B0</v>
      </c>
      <c r="B92" t="str">
        <f t="shared" si="7"/>
        <v>南浦拍照样衣仓XS</v>
      </c>
      <c r="C92" t="s">
        <v>36</v>
      </c>
      <c r="D92" t="s">
        <v>92</v>
      </c>
      <c r="E92"/>
      <c r="F92">
        <f t="shared" si="8"/>
        <v>0</v>
      </c>
    </row>
    <row r="93" spans="1:6">
      <c r="A93" t="str">
        <f t="shared" si="6"/>
        <v>南浦拍照样衣仓MCW502KW0412B0</v>
      </c>
      <c r="B93" t="str">
        <f t="shared" si="7"/>
        <v>南浦拍照样衣仓M</v>
      </c>
      <c r="C93" t="s">
        <v>36</v>
      </c>
      <c r="D93" t="s">
        <v>93</v>
      </c>
      <c r="E93"/>
      <c r="F93">
        <f t="shared" si="8"/>
        <v>0</v>
      </c>
    </row>
    <row r="94" spans="1:6">
      <c r="A94" t="str">
        <f t="shared" si="6"/>
        <v>南浦拍照样衣仓SCW502KW0412B0</v>
      </c>
      <c r="B94" t="str">
        <f t="shared" si="7"/>
        <v>南浦拍照样衣仓S</v>
      </c>
      <c r="C94" t="s">
        <v>36</v>
      </c>
      <c r="D94" t="s">
        <v>94</v>
      </c>
      <c r="E94"/>
      <c r="F94">
        <f t="shared" ref="F94:F123" si="9">E94</f>
        <v>0</v>
      </c>
    </row>
    <row r="95" spans="1:6">
      <c r="A95" t="str">
        <f t="shared" si="6"/>
        <v>南浦正品仓FCW502KW0412B0</v>
      </c>
      <c r="B95" t="str">
        <f t="shared" si="7"/>
        <v>南浦正品仓F</v>
      </c>
      <c r="C95" t="s">
        <v>36</v>
      </c>
      <c r="D95" t="s">
        <v>95</v>
      </c>
      <c r="E95">
        <v>0</v>
      </c>
      <c r="F95">
        <f t="shared" si="9"/>
        <v>0</v>
      </c>
    </row>
    <row r="96" spans="1:6">
      <c r="A96" t="str">
        <f t="shared" si="6"/>
        <v>广州期货仓XXLCW502KW0412B0</v>
      </c>
      <c r="B96" t="str">
        <f t="shared" si="7"/>
        <v>广州期货仓XXL</v>
      </c>
      <c r="C96" t="s">
        <v>36</v>
      </c>
      <c r="D96" t="s">
        <v>96</v>
      </c>
      <c r="E96"/>
      <c r="F96">
        <f t="shared" si="9"/>
        <v>0</v>
      </c>
    </row>
    <row r="97" spans="1:6">
      <c r="A97" t="str">
        <f t="shared" si="6"/>
        <v>广州期货仓XLCW502KW0412B0</v>
      </c>
      <c r="B97" t="str">
        <f t="shared" si="7"/>
        <v>广州期货仓XL</v>
      </c>
      <c r="C97" t="s">
        <v>36</v>
      </c>
      <c r="D97" t="s">
        <v>97</v>
      </c>
      <c r="E97">
        <v>8</v>
      </c>
      <c r="F97">
        <f t="shared" si="9"/>
        <v>8</v>
      </c>
    </row>
    <row r="98" spans="1:6">
      <c r="A98" t="str">
        <f t="shared" si="6"/>
        <v>广州期货仓LCW502KW0412B0</v>
      </c>
      <c r="B98" t="str">
        <f t="shared" si="7"/>
        <v>广州期货仓L</v>
      </c>
      <c r="C98" t="s">
        <v>36</v>
      </c>
      <c r="D98" t="s">
        <v>98</v>
      </c>
      <c r="E98">
        <v>14</v>
      </c>
      <c r="F98">
        <f t="shared" si="9"/>
        <v>14</v>
      </c>
    </row>
    <row r="99" spans="1:6">
      <c r="A99" t="str">
        <f t="shared" si="6"/>
        <v>南浦正品仓XXLCW502KW0412B0</v>
      </c>
      <c r="B99" t="str">
        <f t="shared" si="7"/>
        <v>南浦正品仓XXL</v>
      </c>
      <c r="C99" t="s">
        <v>36</v>
      </c>
      <c r="D99" t="s">
        <v>99</v>
      </c>
      <c r="E99"/>
      <c r="F99">
        <f t="shared" si="9"/>
        <v>0</v>
      </c>
    </row>
    <row r="100" spans="1:6">
      <c r="A100" t="str">
        <f t="shared" si="6"/>
        <v>南浦正品仓XLCW502KW0412B0</v>
      </c>
      <c r="B100" t="str">
        <f t="shared" si="7"/>
        <v>南浦正品仓XL</v>
      </c>
      <c r="C100" t="s">
        <v>36</v>
      </c>
      <c r="D100" t="s">
        <v>100</v>
      </c>
      <c r="E100">
        <v>0</v>
      </c>
      <c r="F100">
        <f t="shared" si="9"/>
        <v>0</v>
      </c>
    </row>
    <row r="101" spans="1:6">
      <c r="A101" t="str">
        <f t="shared" ref="A101:A123" si="10">B101&amp;C101</f>
        <v>南浦正品仓LCW502KW0412B0</v>
      </c>
      <c r="B101" t="str">
        <f t="shared" ref="B101:B123" si="11">RIGHT(D101,LEN(D101)-FIND(":",D101,1))</f>
        <v>南浦正品仓L</v>
      </c>
      <c r="C101" t="s">
        <v>36</v>
      </c>
      <c r="D101" t="s">
        <v>101</v>
      </c>
      <c r="E101">
        <v>10</v>
      </c>
      <c r="F101">
        <f t="shared" si="9"/>
        <v>10</v>
      </c>
    </row>
    <row r="102" spans="1:6">
      <c r="A102" t="str">
        <f t="shared" si="10"/>
        <v>南浦正品仓MCW502KW0412B0</v>
      </c>
      <c r="B102" t="str">
        <f t="shared" si="11"/>
        <v>南浦正品仓M</v>
      </c>
      <c r="C102" t="s">
        <v>36</v>
      </c>
      <c r="D102" t="s">
        <v>102</v>
      </c>
      <c r="E102">
        <v>23</v>
      </c>
      <c r="F102">
        <f t="shared" si="9"/>
        <v>23</v>
      </c>
    </row>
    <row r="103" spans="1:6">
      <c r="A103" t="str">
        <f t="shared" si="10"/>
        <v>南浦正品仓SCW502KW0412B0</v>
      </c>
      <c r="B103" t="str">
        <f t="shared" si="11"/>
        <v>南浦正品仓S</v>
      </c>
      <c r="C103" t="s">
        <v>36</v>
      </c>
      <c r="D103" t="s">
        <v>103</v>
      </c>
      <c r="E103">
        <v>24</v>
      </c>
      <c r="F103">
        <f t="shared" si="9"/>
        <v>24</v>
      </c>
    </row>
    <row r="104" spans="1:6">
      <c r="A104" t="str">
        <f t="shared" si="10"/>
        <v>南浦正品仓XSCW502KW0412B0</v>
      </c>
      <c r="B104" t="str">
        <f t="shared" si="11"/>
        <v>南浦正品仓XS</v>
      </c>
      <c r="C104" t="s">
        <v>36</v>
      </c>
      <c r="D104" t="s">
        <v>104</v>
      </c>
      <c r="E104">
        <v>0</v>
      </c>
      <c r="F104">
        <f t="shared" si="9"/>
        <v>0</v>
      </c>
    </row>
    <row r="105" spans="1:6">
      <c r="A105" t="str">
        <f t="shared" si="10"/>
        <v>大货样衣仓XXLCW502KW0412B0</v>
      </c>
      <c r="B105" t="str">
        <f t="shared" si="11"/>
        <v>大货样衣仓XXL</v>
      </c>
      <c r="C105" t="s">
        <v>36</v>
      </c>
      <c r="D105" t="s">
        <v>105</v>
      </c>
      <c r="E105"/>
      <c r="F105">
        <f t="shared" si="9"/>
        <v>0</v>
      </c>
    </row>
    <row r="106" spans="1:6">
      <c r="A106" t="str">
        <f t="shared" si="10"/>
        <v>大货样衣仓MCW502KW0412B0</v>
      </c>
      <c r="B106" t="str">
        <f t="shared" si="11"/>
        <v>大货样衣仓M</v>
      </c>
      <c r="C106" t="s">
        <v>36</v>
      </c>
      <c r="D106" t="s">
        <v>106</v>
      </c>
      <c r="E106"/>
      <c r="F106">
        <f t="shared" si="9"/>
        <v>0</v>
      </c>
    </row>
    <row r="107" spans="1:6">
      <c r="A107" t="str">
        <f t="shared" si="10"/>
        <v>大货样衣仓XLCW502KW0412B0</v>
      </c>
      <c r="B107" t="str">
        <f t="shared" si="11"/>
        <v>大货样衣仓XL</v>
      </c>
      <c r="C107" t="s">
        <v>36</v>
      </c>
      <c r="D107" t="s">
        <v>107</v>
      </c>
      <c r="E107"/>
      <c r="F107">
        <f t="shared" si="9"/>
        <v>0</v>
      </c>
    </row>
    <row r="108" spans="1:6">
      <c r="A108" t="str">
        <f t="shared" si="10"/>
        <v>大货样衣仓LCW502KW0412B0</v>
      </c>
      <c r="B108" t="str">
        <f t="shared" si="11"/>
        <v>大货样衣仓L</v>
      </c>
      <c r="C108" t="s">
        <v>36</v>
      </c>
      <c r="D108" t="s">
        <v>108</v>
      </c>
      <c r="E108"/>
      <c r="F108">
        <f t="shared" si="9"/>
        <v>0</v>
      </c>
    </row>
    <row r="109" spans="1:6">
      <c r="A109" t="str">
        <f t="shared" si="10"/>
        <v>大货样衣仓SCW502KW0412B0</v>
      </c>
      <c r="B109" t="str">
        <f t="shared" si="11"/>
        <v>大货样衣仓S</v>
      </c>
      <c r="C109" t="s">
        <v>36</v>
      </c>
      <c r="D109" t="s">
        <v>109</v>
      </c>
      <c r="E109"/>
      <c r="F109">
        <f t="shared" si="9"/>
        <v>0</v>
      </c>
    </row>
    <row r="110" spans="1:6">
      <c r="A110" t="str">
        <f t="shared" si="10"/>
        <v>大货样衣仓XSCW502KW0412B0</v>
      </c>
      <c r="B110" t="str">
        <f t="shared" si="11"/>
        <v>大货样衣仓XS</v>
      </c>
      <c r="C110" t="s">
        <v>36</v>
      </c>
      <c r="D110" t="s">
        <v>110</v>
      </c>
      <c r="E110"/>
      <c r="F110">
        <f t="shared" si="9"/>
        <v>0</v>
      </c>
    </row>
    <row r="111" spans="1:6">
      <c r="A111" t="str">
        <f t="shared" si="10"/>
        <v>南浦拍照样衣仓FCW502KW0412B0</v>
      </c>
      <c r="B111" t="str">
        <f t="shared" si="11"/>
        <v>南浦拍照样衣仓F</v>
      </c>
      <c r="C111" t="s">
        <v>36</v>
      </c>
      <c r="D111" t="s">
        <v>111</v>
      </c>
      <c r="E111"/>
      <c r="F111">
        <f t="shared" si="9"/>
        <v>0</v>
      </c>
    </row>
    <row r="112" spans="1:6">
      <c r="A112" t="str">
        <f t="shared" si="10"/>
        <v>南浦拍照样衣仓XXLCW502KW0412B0</v>
      </c>
      <c r="B112" t="str">
        <f t="shared" si="11"/>
        <v>南浦拍照样衣仓XXL</v>
      </c>
      <c r="C112" t="s">
        <v>36</v>
      </c>
      <c r="D112" t="s">
        <v>112</v>
      </c>
      <c r="E112"/>
      <c r="F112">
        <f t="shared" si="9"/>
        <v>0</v>
      </c>
    </row>
    <row r="113" spans="1:6">
      <c r="A113" t="str">
        <f t="shared" si="10"/>
        <v>南浦拍照样衣仓XLCW502KW0412B0</v>
      </c>
      <c r="B113" t="str">
        <f t="shared" si="11"/>
        <v>南浦拍照样衣仓XL</v>
      </c>
      <c r="C113" t="s">
        <v>36</v>
      </c>
      <c r="D113" t="s">
        <v>113</v>
      </c>
      <c r="E113"/>
      <c r="F113">
        <f t="shared" si="9"/>
        <v>0</v>
      </c>
    </row>
    <row r="114" spans="1:6">
      <c r="A114" t="str">
        <f t="shared" si="10"/>
        <v>香港仓XSCW502KW0412B0</v>
      </c>
      <c r="B114" t="str">
        <f t="shared" si="11"/>
        <v>香港仓XS</v>
      </c>
      <c r="C114" t="s">
        <v>36</v>
      </c>
      <c r="D114" t="s">
        <v>114</v>
      </c>
      <c r="E114"/>
      <c r="F114">
        <f t="shared" si="9"/>
        <v>0</v>
      </c>
    </row>
    <row r="115" spans="1:6">
      <c r="A115" t="str">
        <f t="shared" si="10"/>
        <v>南浦拍照样衣仓LCW502KW0412B0</v>
      </c>
      <c r="B115" t="str">
        <f t="shared" si="11"/>
        <v>南浦拍照样衣仓L</v>
      </c>
      <c r="C115" t="s">
        <v>36</v>
      </c>
      <c r="D115" t="s">
        <v>115</v>
      </c>
      <c r="E115"/>
      <c r="F115">
        <f t="shared" si="9"/>
        <v>0</v>
      </c>
    </row>
    <row r="116" spans="1:6">
      <c r="A116" t="str">
        <f t="shared" si="10"/>
        <v>大货样衣仓FCW502KW0412B0</v>
      </c>
      <c r="B116" t="str">
        <f t="shared" si="11"/>
        <v>大货样衣仓F</v>
      </c>
      <c r="C116" t="s">
        <v>36</v>
      </c>
      <c r="D116" t="s">
        <v>116</v>
      </c>
      <c r="E116"/>
      <c r="F116">
        <f t="shared" si="9"/>
        <v>0</v>
      </c>
    </row>
    <row r="117" spans="1:6">
      <c r="A117" t="str">
        <f t="shared" si="10"/>
        <v>香港仓LCW502KW0412B0</v>
      </c>
      <c r="B117" t="str">
        <f t="shared" si="11"/>
        <v>香港仓L</v>
      </c>
      <c r="C117" t="s">
        <v>36</v>
      </c>
      <c r="D117" t="s">
        <v>117</v>
      </c>
      <c r="E117">
        <v>1</v>
      </c>
      <c r="F117">
        <f t="shared" si="9"/>
        <v>1</v>
      </c>
    </row>
    <row r="118" spans="1:6">
      <c r="A118" t="str">
        <f t="shared" si="10"/>
        <v>香港仓MCW502KW0412B0</v>
      </c>
      <c r="B118" t="str">
        <f t="shared" si="11"/>
        <v>香港仓M</v>
      </c>
      <c r="C118" t="s">
        <v>36</v>
      </c>
      <c r="D118" t="s">
        <v>118</v>
      </c>
      <c r="E118"/>
      <c r="F118">
        <f t="shared" si="9"/>
        <v>0</v>
      </c>
    </row>
    <row r="119" spans="1:6">
      <c r="A119" t="str">
        <f t="shared" si="10"/>
        <v>香港仓FCW502KW0412B0</v>
      </c>
      <c r="B119" t="str">
        <f t="shared" si="11"/>
        <v>香港仓F</v>
      </c>
      <c r="C119" t="s">
        <v>36</v>
      </c>
      <c r="D119" t="s">
        <v>119</v>
      </c>
      <c r="E119"/>
      <c r="F119">
        <f t="shared" si="9"/>
        <v>0</v>
      </c>
    </row>
    <row r="120" spans="1:6">
      <c r="A120" t="str">
        <f t="shared" si="10"/>
        <v>香港仓XXLCW502KW0412B0</v>
      </c>
      <c r="B120" t="str">
        <f t="shared" si="11"/>
        <v>香港仓XXL</v>
      </c>
      <c r="C120" t="s">
        <v>36</v>
      </c>
      <c r="D120" t="s">
        <v>120</v>
      </c>
      <c r="E120"/>
      <c r="F120">
        <f t="shared" si="9"/>
        <v>0</v>
      </c>
    </row>
    <row r="121" spans="1:6">
      <c r="A121" t="str">
        <f t="shared" si="10"/>
        <v>香港仓SCW502KW0412B0</v>
      </c>
      <c r="B121" t="str">
        <f t="shared" si="11"/>
        <v>香港仓S</v>
      </c>
      <c r="C121" t="s">
        <v>36</v>
      </c>
      <c r="D121" t="s">
        <v>121</v>
      </c>
      <c r="E121">
        <v>1</v>
      </c>
      <c r="F121">
        <f t="shared" si="9"/>
        <v>1</v>
      </c>
    </row>
    <row r="122" spans="1:6">
      <c r="A122" t="str">
        <f t="shared" si="10"/>
        <v>香港仓XLCW502KW0412B0</v>
      </c>
      <c r="B122" t="str">
        <f t="shared" si="11"/>
        <v>香港仓XL</v>
      </c>
      <c r="C122" t="s">
        <v>36</v>
      </c>
      <c r="D122" t="s">
        <v>122</v>
      </c>
      <c r="E122">
        <v>2</v>
      </c>
      <c r="F122">
        <f t="shared" si="9"/>
        <v>2</v>
      </c>
    </row>
    <row r="123" spans="1:6">
      <c r="A123" t="str">
        <f t="shared" si="10"/>
        <v>武汉仓XSCW502KW0412B0</v>
      </c>
      <c r="B123" t="str">
        <f t="shared" si="11"/>
        <v>武汉仓XS</v>
      </c>
      <c r="C123" t="s">
        <v>36</v>
      </c>
      <c r="D123" t="s">
        <v>123</v>
      </c>
      <c r="E123">
        <v>0</v>
      </c>
      <c r="F123">
        <f t="shared" si="9"/>
        <v>0</v>
      </c>
    </row>
    <row r="124" spans="1:6">
      <c r="A124" t="str">
        <f t="shared" ref="A124:A155" si="12">B124&amp;C124</f>
        <v>武汉仓SCW502KW0412B0</v>
      </c>
      <c r="B124" t="str">
        <f t="shared" ref="B124:B155" si="13">RIGHT(D124,LEN(D124)-FIND(":",D124,1))</f>
        <v>武汉仓S</v>
      </c>
      <c r="C124" t="s">
        <v>36</v>
      </c>
      <c r="D124" t="s">
        <v>124</v>
      </c>
      <c r="E124">
        <v>1</v>
      </c>
      <c r="F124">
        <f t="shared" ref="F124:F155" si="14">E124</f>
        <v>1</v>
      </c>
    </row>
    <row r="125" spans="1:6">
      <c r="A125" t="str">
        <f t="shared" si="12"/>
        <v>武汉仓FCW502KW0412B0</v>
      </c>
      <c r="B125" t="str">
        <f t="shared" si="13"/>
        <v>武汉仓F</v>
      </c>
      <c r="C125" t="s">
        <v>36</v>
      </c>
      <c r="D125" t="s">
        <v>125</v>
      </c>
      <c r="E125"/>
      <c r="F125">
        <f t="shared" si="14"/>
        <v>0</v>
      </c>
    </row>
    <row r="126" spans="1:6">
      <c r="A126" t="str">
        <f t="shared" si="12"/>
        <v>武汉仓XXLCW502KW0412B0</v>
      </c>
      <c r="B126" t="str">
        <f t="shared" si="13"/>
        <v>武汉仓XXL</v>
      </c>
      <c r="C126" t="s">
        <v>36</v>
      </c>
      <c r="D126" t="s">
        <v>126</v>
      </c>
      <c r="E126">
        <v>0</v>
      </c>
      <c r="F126">
        <f t="shared" si="14"/>
        <v>0</v>
      </c>
    </row>
    <row r="127" spans="1:6">
      <c r="A127" t="str">
        <f t="shared" si="12"/>
        <v>武汉仓XLCW502KW0412B0</v>
      </c>
      <c r="B127" t="str">
        <f t="shared" si="13"/>
        <v>武汉仓XL</v>
      </c>
      <c r="C127" t="s">
        <v>36</v>
      </c>
      <c r="D127" t="s">
        <v>127</v>
      </c>
      <c r="E127">
        <v>1</v>
      </c>
      <c r="F127">
        <f t="shared" si="14"/>
        <v>1</v>
      </c>
    </row>
    <row r="128" spans="1:6">
      <c r="A128" t="str">
        <f t="shared" si="12"/>
        <v>武汉仓LCW502KW0412B0</v>
      </c>
      <c r="B128" t="str">
        <f t="shared" si="13"/>
        <v>武汉仓L</v>
      </c>
      <c r="C128" t="s">
        <v>36</v>
      </c>
      <c r="D128" t="s">
        <v>128</v>
      </c>
      <c r="E128">
        <v>2</v>
      </c>
      <c r="F128">
        <f t="shared" si="14"/>
        <v>2</v>
      </c>
    </row>
    <row r="129" spans="1:6">
      <c r="A129" t="str">
        <f t="shared" si="12"/>
        <v>武汉仓MCW502KW0412B0</v>
      </c>
      <c r="B129" t="str">
        <f t="shared" si="13"/>
        <v>武汉仓M</v>
      </c>
      <c r="C129" t="s">
        <v>36</v>
      </c>
      <c r="D129" t="s">
        <v>129</v>
      </c>
      <c r="E129">
        <v>2</v>
      </c>
      <c r="F129">
        <f t="shared" si="14"/>
        <v>2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23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3"/>
    <col min="2" max="6" width="9.23076923076923" style="3" hidden="1" customWidth="1" outlineLevel="1"/>
    <col min="7" max="7" width="20.3076923076923" style="3" customWidth="1" collapsed="1"/>
    <col min="8" max="8" width="10.1538461538462" style="3" hidden="1" customWidth="1" outlineLevel="1"/>
    <col min="9" max="13" width="9.23076923076923" style="3" hidden="1" outlineLevel="1"/>
    <col min="14" max="15" width="8.33076923076923" style="3" hidden="1" customWidth="1" outlineLevel="1"/>
    <col min="16" max="16" width="9.23076923076923" style="4" collapsed="1"/>
    <col min="17" max="22" width="9.23076923076923" style="3"/>
    <col min="23" max="23" width="9.23076923076923" style="5"/>
    <col min="24" max="24" width="9.23076923076923" style="3"/>
    <col min="25" max="25" width="9.23076923076923" style="4"/>
    <col min="26" max="31" width="9.23076923076923" style="3"/>
    <col min="32" max="32" width="9.23076923076923" style="5"/>
    <col min="33" max="33" width="9.23076923076923" style="3"/>
    <col min="34" max="34" width="9.23076923076923" style="4"/>
    <col min="35" max="40" width="9.23076923076923" style="3"/>
    <col min="41" max="41" width="9.23076923076923" style="5"/>
    <col min="42" max="42" width="9.23076923076923" style="6"/>
    <col min="43" max="43" width="9.23076923076923" style="4"/>
    <col min="44" max="49" width="9.23076923076923" style="3"/>
    <col min="50" max="50" width="9.23076923076923" style="5"/>
    <col min="51" max="51" width="9.23076923076923" style="7"/>
    <col min="52" max="58" width="7.43076923076923" style="3" customWidth="1"/>
    <col min="59" max="59" width="7.43076923076923" style="8" customWidth="1"/>
    <col min="60" max="60" width="7.43076923076923" style="3" customWidth="1"/>
    <col min="61" max="67" width="9.23076923076923" style="3"/>
    <col min="68" max="68" width="9.23076923076923" style="8"/>
    <col min="69" max="16384" width="9.23076923076923" style="3"/>
  </cols>
  <sheetData>
    <row r="1" spans="1:77">
      <c r="A1" s="3" t="s">
        <v>130</v>
      </c>
      <c r="B1" s="3" t="s">
        <v>131</v>
      </c>
      <c r="C1" s="3" t="s">
        <v>132</v>
      </c>
      <c r="D1" s="3" t="s">
        <v>133</v>
      </c>
      <c r="E1" s="3" t="s">
        <v>134</v>
      </c>
      <c r="F1" s="3" t="s">
        <v>61</v>
      </c>
      <c r="G1" s="3" t="s">
        <v>34</v>
      </c>
      <c r="H1" s="3" t="s">
        <v>135</v>
      </c>
      <c r="I1" s="3" t="s">
        <v>136</v>
      </c>
      <c r="J1" s="3" t="s">
        <v>136</v>
      </c>
      <c r="K1" s="3" t="s">
        <v>137</v>
      </c>
      <c r="L1" s="3" t="s">
        <v>138</v>
      </c>
      <c r="M1" s="3" t="s">
        <v>139</v>
      </c>
      <c r="N1" s="3" t="s">
        <v>140</v>
      </c>
      <c r="O1" s="3" t="s">
        <v>141</v>
      </c>
      <c r="P1" s="4" t="s">
        <v>142</v>
      </c>
      <c r="Q1" s="3" t="s">
        <v>39</v>
      </c>
      <c r="R1" s="3" t="s">
        <v>38</v>
      </c>
      <c r="S1" s="3" t="s">
        <v>37</v>
      </c>
      <c r="T1" s="3" t="s">
        <v>40</v>
      </c>
      <c r="U1" s="3" t="s">
        <v>143</v>
      </c>
      <c r="V1" s="3" t="s">
        <v>144</v>
      </c>
      <c r="W1" s="8" t="s">
        <v>145</v>
      </c>
      <c r="X1" s="3" t="s">
        <v>62</v>
      </c>
      <c r="Y1" s="4" t="str">
        <f t="shared" ref="Y1:AE1" si="0">$AF$2&amp;Y2</f>
        <v>武汉仓XS</v>
      </c>
      <c r="Z1" s="4" t="str">
        <f t="shared" si="0"/>
        <v>武汉仓S</v>
      </c>
      <c r="AA1" s="4" t="str">
        <f t="shared" si="0"/>
        <v>武汉仓M</v>
      </c>
      <c r="AB1" s="4" t="str">
        <f t="shared" si="0"/>
        <v>武汉仓L</v>
      </c>
      <c r="AC1" s="4" t="str">
        <f t="shared" si="0"/>
        <v>武汉仓XL</v>
      </c>
      <c r="AD1" s="4" t="str">
        <f t="shared" si="0"/>
        <v>武汉仓XXL</v>
      </c>
      <c r="AE1" s="4" t="str">
        <f t="shared" si="0"/>
        <v>武汉仓F</v>
      </c>
      <c r="AF1" s="8" t="s">
        <v>146</v>
      </c>
      <c r="AG1" s="3" t="s">
        <v>62</v>
      </c>
      <c r="AH1" s="4" t="str">
        <f t="shared" ref="AH1:AN1" si="1">$AO$2&amp;AH2</f>
        <v>广州期货仓XS</v>
      </c>
      <c r="AI1" s="4" t="str">
        <f t="shared" si="1"/>
        <v>广州期货仓S</v>
      </c>
      <c r="AJ1" s="4" t="str">
        <f t="shared" si="1"/>
        <v>广州期货仓M</v>
      </c>
      <c r="AK1" s="4" t="str">
        <f t="shared" si="1"/>
        <v>广州期货仓L</v>
      </c>
      <c r="AL1" s="4" t="str">
        <f t="shared" si="1"/>
        <v>广州期货仓XL</v>
      </c>
      <c r="AM1" s="4" t="str">
        <f t="shared" si="1"/>
        <v>广州期货仓XXL</v>
      </c>
      <c r="AN1" s="4" t="str">
        <f t="shared" si="1"/>
        <v>广州期货仓F</v>
      </c>
      <c r="AO1" s="20" t="s">
        <v>27</v>
      </c>
      <c r="AP1" s="3" t="s">
        <v>62</v>
      </c>
      <c r="AQ1" s="4" t="str">
        <f t="shared" ref="AQ1:AW1" si="2">$AX$2&amp;AQ2</f>
        <v>香港仓XS</v>
      </c>
      <c r="AR1" s="4" t="str">
        <f t="shared" si="2"/>
        <v>香港仓S</v>
      </c>
      <c r="AS1" s="4" t="str">
        <f t="shared" si="2"/>
        <v>香港仓M</v>
      </c>
      <c r="AT1" s="4" t="str">
        <f t="shared" si="2"/>
        <v>香港仓L</v>
      </c>
      <c r="AU1" s="4" t="str">
        <f t="shared" si="2"/>
        <v>香港仓XL</v>
      </c>
      <c r="AV1" s="4" t="str">
        <f t="shared" si="2"/>
        <v>香港仓XXL</v>
      </c>
      <c r="AW1" s="4" t="str">
        <f t="shared" si="2"/>
        <v>香港仓F</v>
      </c>
      <c r="AX1" s="8" t="s">
        <v>21</v>
      </c>
      <c r="AY1" s="3" t="s">
        <v>62</v>
      </c>
      <c r="AZ1" s="4" t="str">
        <f t="shared" ref="AZ1:BF1" si="3">$BG$2&amp;AZ2</f>
        <v>南浦正品仓XS</v>
      </c>
      <c r="BA1" s="4" t="str">
        <f t="shared" si="3"/>
        <v>南浦正品仓S</v>
      </c>
      <c r="BB1" s="4" t="str">
        <f t="shared" si="3"/>
        <v>南浦正品仓M</v>
      </c>
      <c r="BC1" s="4" t="str">
        <f t="shared" si="3"/>
        <v>南浦正品仓L</v>
      </c>
      <c r="BD1" s="4" t="str">
        <f t="shared" si="3"/>
        <v>南浦正品仓XL</v>
      </c>
      <c r="BE1" s="4" t="str">
        <f t="shared" si="3"/>
        <v>南浦正品仓XXL</v>
      </c>
      <c r="BF1" s="4" t="str">
        <f t="shared" si="3"/>
        <v>南浦正品仓F</v>
      </c>
      <c r="BG1" s="8" t="s">
        <v>29</v>
      </c>
      <c r="BH1" s="3" t="s">
        <v>62</v>
      </c>
      <c r="BI1" s="4" t="str">
        <f t="shared" ref="BI1:BO1" si="4">$BP$2&amp;BI2</f>
        <v>南浦拍照样衣仓XS</v>
      </c>
      <c r="BJ1" s="4" t="str">
        <f t="shared" si="4"/>
        <v>南浦拍照样衣仓S</v>
      </c>
      <c r="BK1" s="4" t="str">
        <f t="shared" si="4"/>
        <v>南浦拍照样衣仓M</v>
      </c>
      <c r="BL1" s="4" t="str">
        <f t="shared" si="4"/>
        <v>南浦拍照样衣仓L</v>
      </c>
      <c r="BM1" s="4" t="str">
        <f t="shared" si="4"/>
        <v>南浦拍照样衣仓XL</v>
      </c>
      <c r="BN1" s="4" t="str">
        <f t="shared" si="4"/>
        <v>南浦拍照样衣仓XXL</v>
      </c>
      <c r="BO1" s="4" t="str">
        <f t="shared" si="4"/>
        <v>南浦拍照样衣仓F</v>
      </c>
      <c r="BP1" s="8" t="s">
        <v>147</v>
      </c>
      <c r="BQ1" s="3" t="s">
        <v>62</v>
      </c>
      <c r="BR1" s="4" t="str">
        <f>$BY$2&amp;BR2</f>
        <v>大货样衣仓XS</v>
      </c>
      <c r="BS1" s="4" t="str">
        <f t="shared" ref="BS1:BX1" si="5">$BY$2&amp;BS2</f>
        <v>大货样衣仓S</v>
      </c>
      <c r="BT1" s="4" t="str">
        <f t="shared" si="5"/>
        <v>大货样衣仓M</v>
      </c>
      <c r="BU1" s="4" t="str">
        <f t="shared" si="5"/>
        <v>大货样衣仓L</v>
      </c>
      <c r="BV1" s="4" t="str">
        <f t="shared" si="5"/>
        <v>大货样衣仓XL</v>
      </c>
      <c r="BW1" s="4" t="str">
        <f t="shared" si="5"/>
        <v>大货样衣仓XXL</v>
      </c>
      <c r="BX1" s="4" t="str">
        <f t="shared" si="5"/>
        <v>大货样衣仓F</v>
      </c>
      <c r="BY1" s="8" t="s">
        <v>148</v>
      </c>
    </row>
    <row r="2" s="2" customFormat="1" ht="46" customHeight="1" spans="1:78">
      <c r="A2" s="9" t="s">
        <v>130</v>
      </c>
      <c r="B2" s="10" t="s">
        <v>131</v>
      </c>
      <c r="C2" s="10" t="s">
        <v>132</v>
      </c>
      <c r="D2" s="10" t="s">
        <v>133</v>
      </c>
      <c r="E2" s="10" t="s">
        <v>134</v>
      </c>
      <c r="F2" s="10" t="s">
        <v>61</v>
      </c>
      <c r="G2" s="10" t="s">
        <v>34</v>
      </c>
      <c r="H2" s="10" t="s">
        <v>135</v>
      </c>
      <c r="I2" s="10" t="s">
        <v>136</v>
      </c>
      <c r="J2" s="10" t="s">
        <v>136</v>
      </c>
      <c r="K2" s="10" t="s">
        <v>137</v>
      </c>
      <c r="L2" s="10" t="s">
        <v>138</v>
      </c>
      <c r="M2" s="10" t="s">
        <v>139</v>
      </c>
      <c r="N2" s="10" t="s">
        <v>140</v>
      </c>
      <c r="O2" s="10" t="s">
        <v>141</v>
      </c>
      <c r="P2" s="14" t="s">
        <v>142</v>
      </c>
      <c r="Q2" s="14" t="s">
        <v>39</v>
      </c>
      <c r="R2" s="14" t="s">
        <v>38</v>
      </c>
      <c r="S2" s="14" t="s">
        <v>37</v>
      </c>
      <c r="T2" s="14" t="s">
        <v>40</v>
      </c>
      <c r="U2" s="14" t="s">
        <v>143</v>
      </c>
      <c r="V2" s="14" t="s">
        <v>144</v>
      </c>
      <c r="W2" s="14" t="s">
        <v>145</v>
      </c>
      <c r="X2" s="14" t="s">
        <v>62</v>
      </c>
      <c r="Y2" s="19" t="s">
        <v>142</v>
      </c>
      <c r="Z2" s="19" t="s">
        <v>39</v>
      </c>
      <c r="AA2" s="19" t="s">
        <v>38</v>
      </c>
      <c r="AB2" s="19" t="s">
        <v>37</v>
      </c>
      <c r="AC2" s="19" t="s">
        <v>40</v>
      </c>
      <c r="AD2" s="19" t="s">
        <v>143</v>
      </c>
      <c r="AE2" s="19" t="s">
        <v>144</v>
      </c>
      <c r="AF2" s="19" t="s">
        <v>24</v>
      </c>
      <c r="AG2" s="19" t="s">
        <v>62</v>
      </c>
      <c r="AH2" s="19" t="s">
        <v>142</v>
      </c>
      <c r="AI2" s="19" t="s">
        <v>39</v>
      </c>
      <c r="AJ2" s="19" t="s">
        <v>38</v>
      </c>
      <c r="AK2" s="19" t="s">
        <v>37</v>
      </c>
      <c r="AL2" s="19" t="s">
        <v>40</v>
      </c>
      <c r="AM2" s="19" t="s">
        <v>143</v>
      </c>
      <c r="AN2" s="19" t="s">
        <v>144</v>
      </c>
      <c r="AO2" s="21" t="s">
        <v>27</v>
      </c>
      <c r="AP2" s="19" t="s">
        <v>62</v>
      </c>
      <c r="AQ2" s="22" t="s">
        <v>142</v>
      </c>
      <c r="AR2" s="22" t="s">
        <v>39</v>
      </c>
      <c r="AS2" s="22" t="s">
        <v>38</v>
      </c>
      <c r="AT2" s="22" t="s">
        <v>37</v>
      </c>
      <c r="AU2" s="22" t="s">
        <v>40</v>
      </c>
      <c r="AV2" s="22" t="s">
        <v>143</v>
      </c>
      <c r="AW2" s="22" t="s">
        <v>144</v>
      </c>
      <c r="AX2" s="22" t="s">
        <v>16</v>
      </c>
      <c r="AY2" s="22" t="s">
        <v>62</v>
      </c>
      <c r="AZ2" s="24" t="s">
        <v>142</v>
      </c>
      <c r="BA2" s="24" t="s">
        <v>39</v>
      </c>
      <c r="BB2" s="24" t="s">
        <v>38</v>
      </c>
      <c r="BC2" s="24" t="s">
        <v>37</v>
      </c>
      <c r="BD2" s="24" t="s">
        <v>40</v>
      </c>
      <c r="BE2" s="24" t="s">
        <v>143</v>
      </c>
      <c r="BF2" s="24" t="s">
        <v>144</v>
      </c>
      <c r="BG2" s="24" t="s">
        <v>29</v>
      </c>
      <c r="BH2" s="24" t="s">
        <v>62</v>
      </c>
      <c r="BI2" s="28" t="s">
        <v>142</v>
      </c>
      <c r="BJ2" s="28" t="s">
        <v>39</v>
      </c>
      <c r="BK2" s="28" t="s">
        <v>38</v>
      </c>
      <c r="BL2" s="28" t="s">
        <v>37</v>
      </c>
      <c r="BM2" s="28" t="s">
        <v>40</v>
      </c>
      <c r="BN2" s="28" t="s">
        <v>143</v>
      </c>
      <c r="BO2" s="28" t="s">
        <v>144</v>
      </c>
      <c r="BP2" s="28" t="s">
        <v>147</v>
      </c>
      <c r="BQ2" s="28" t="s">
        <v>62</v>
      </c>
      <c r="BR2" s="31" t="s">
        <v>142</v>
      </c>
      <c r="BS2" s="31" t="s">
        <v>39</v>
      </c>
      <c r="BT2" s="31" t="s">
        <v>38</v>
      </c>
      <c r="BU2" s="31" t="s">
        <v>37</v>
      </c>
      <c r="BV2" s="31" t="s">
        <v>40</v>
      </c>
      <c r="BW2" s="31" t="s">
        <v>143</v>
      </c>
      <c r="BX2" s="31" t="s">
        <v>144</v>
      </c>
      <c r="BY2" s="31" t="s">
        <v>148</v>
      </c>
      <c r="BZ2" s="31" t="s">
        <v>62</v>
      </c>
    </row>
    <row r="3" ht="29" customHeight="1" spans="1:77">
      <c r="A3" s="11">
        <v>45398</v>
      </c>
      <c r="B3" s="12"/>
      <c r="C3" s="12"/>
      <c r="D3" s="12" t="str">
        <f>_xlfn.DISPIMG("ID_A41C54117E334E3AAFB9CC4AB330B507",1)</f>
        <v>=DISPIMG("ID_A41C54117E334E3AAFB9CC4AB330B507",1)</v>
      </c>
      <c r="E3" s="12"/>
      <c r="F3" s="12"/>
      <c r="G3" s="13" t="s">
        <v>36</v>
      </c>
      <c r="H3" s="12" t="s">
        <v>149</v>
      </c>
      <c r="I3" s="12" t="s">
        <v>150</v>
      </c>
      <c r="J3" s="12" t="s">
        <v>151</v>
      </c>
      <c r="K3" s="12" t="e">
        <v>#N/A</v>
      </c>
      <c r="L3" s="12" t="e">
        <v>#N/A</v>
      </c>
      <c r="M3" s="12" t="e">
        <v>#N/A</v>
      </c>
      <c r="N3" s="15" t="e">
        <v>#N/A</v>
      </c>
      <c r="O3" s="16"/>
      <c r="P3" s="17"/>
      <c r="Q3" s="12">
        <v>31</v>
      </c>
      <c r="R3" s="12">
        <v>38</v>
      </c>
      <c r="S3" s="12">
        <v>27</v>
      </c>
      <c r="T3" s="12">
        <v>11</v>
      </c>
      <c r="U3" s="12"/>
      <c r="V3" s="12"/>
      <c r="W3" s="18">
        <v>107</v>
      </c>
      <c r="X3" s="15" t="s">
        <v>152</v>
      </c>
      <c r="Y3" s="17">
        <v>0</v>
      </c>
      <c r="Z3" s="12">
        <v>1</v>
      </c>
      <c r="AA3" s="12">
        <v>2</v>
      </c>
      <c r="AB3" s="12">
        <v>2</v>
      </c>
      <c r="AC3" s="12">
        <v>1</v>
      </c>
      <c r="AD3" s="12">
        <v>0</v>
      </c>
      <c r="AE3" s="12"/>
      <c r="AF3" s="18">
        <v>6</v>
      </c>
      <c r="AG3" s="15"/>
      <c r="AH3" s="17">
        <v>0</v>
      </c>
      <c r="AI3" s="12">
        <v>5</v>
      </c>
      <c r="AJ3" s="12">
        <v>13</v>
      </c>
      <c r="AK3" s="12">
        <v>14</v>
      </c>
      <c r="AL3" s="12">
        <v>8</v>
      </c>
      <c r="AM3" s="12"/>
      <c r="AN3" s="12"/>
      <c r="AO3" s="18">
        <v>40</v>
      </c>
      <c r="AP3" s="23"/>
      <c r="AQ3" s="17"/>
      <c r="AR3" s="12">
        <v>1</v>
      </c>
      <c r="AS3" s="12"/>
      <c r="AT3" s="12">
        <v>1</v>
      </c>
      <c r="AU3" s="12">
        <v>2</v>
      </c>
      <c r="AV3" s="12"/>
      <c r="AW3" s="12"/>
      <c r="AX3" s="18">
        <v>4</v>
      </c>
      <c r="AY3" s="25"/>
      <c r="AZ3" s="26">
        <v>0</v>
      </c>
      <c r="BA3" s="27">
        <v>24</v>
      </c>
      <c r="BB3" s="27">
        <v>23</v>
      </c>
      <c r="BC3" s="27">
        <v>10</v>
      </c>
      <c r="BD3" s="27">
        <v>0</v>
      </c>
      <c r="BE3" s="27"/>
      <c r="BF3" s="27">
        <v>0</v>
      </c>
      <c r="BG3" s="29">
        <v>57</v>
      </c>
      <c r="BH3" s="30"/>
      <c r="BI3" s="26"/>
      <c r="BJ3" s="27"/>
      <c r="BK3" s="27"/>
      <c r="BL3" s="27"/>
      <c r="BM3" s="27"/>
      <c r="BN3" s="27"/>
      <c r="BO3" s="27"/>
      <c r="BP3" s="29">
        <v>0</v>
      </c>
      <c r="BQ3" s="30"/>
      <c r="BY3" s="3">
        <v>0</v>
      </c>
    </row>
    <row r="4" ht="29" customHeight="1" spans="1:69">
      <c r="A4" s="11"/>
      <c r="B4" s="12"/>
      <c r="C4" s="12"/>
      <c r="D4" s="12"/>
      <c r="E4" s="12"/>
      <c r="F4" s="12"/>
      <c r="G4" s="13"/>
      <c r="H4" s="12"/>
      <c r="I4" s="12"/>
      <c r="J4" s="12"/>
      <c r="K4" s="12"/>
      <c r="L4" s="12"/>
      <c r="M4" s="12"/>
      <c r="N4" s="15"/>
      <c r="O4" s="16"/>
      <c r="P4" s="17"/>
      <c r="Q4" s="12"/>
      <c r="R4" s="12"/>
      <c r="S4" s="12"/>
      <c r="T4" s="12"/>
      <c r="U4" s="12"/>
      <c r="V4" s="12"/>
      <c r="W4" s="18"/>
      <c r="X4" s="15"/>
      <c r="Y4" s="17"/>
      <c r="Z4" s="12"/>
      <c r="AA4" s="12"/>
      <c r="AB4" s="12"/>
      <c r="AC4" s="12"/>
      <c r="AD4" s="12"/>
      <c r="AE4" s="12"/>
      <c r="AF4" s="18"/>
      <c r="AG4" s="15"/>
      <c r="AH4" s="17"/>
      <c r="AI4" s="12"/>
      <c r="AJ4" s="12"/>
      <c r="AK4" s="12"/>
      <c r="AL4" s="12"/>
      <c r="AM4" s="12"/>
      <c r="AN4" s="12"/>
      <c r="AO4" s="18"/>
      <c r="AP4" s="23"/>
      <c r="AQ4" s="17"/>
      <c r="AR4" s="12"/>
      <c r="AS4" s="12"/>
      <c r="AT4" s="12"/>
      <c r="AU4" s="12"/>
      <c r="AV4" s="12"/>
      <c r="AW4" s="12"/>
      <c r="AX4" s="18"/>
      <c r="AY4" s="25"/>
      <c r="AZ4" s="26"/>
      <c r="BA4" s="27"/>
      <c r="BB4" s="27"/>
      <c r="BC4" s="27"/>
      <c r="BD4" s="27"/>
      <c r="BE4" s="27"/>
      <c r="BF4" s="27"/>
      <c r="BG4" s="29"/>
      <c r="BH4" s="30"/>
      <c r="BI4" s="26"/>
      <c r="BJ4" s="27"/>
      <c r="BK4" s="27"/>
      <c r="BL4" s="27"/>
      <c r="BM4" s="27"/>
      <c r="BN4" s="27"/>
      <c r="BO4" s="27"/>
      <c r="BP4" s="29"/>
      <c r="BQ4" s="30"/>
    </row>
    <row r="5" ht="29" customHeight="1" spans="1:69">
      <c r="A5" s="11"/>
      <c r="B5" s="12"/>
      <c r="C5" s="12"/>
      <c r="D5" s="12"/>
      <c r="E5" s="12"/>
      <c r="F5" s="12"/>
      <c r="G5" s="13"/>
      <c r="H5" s="12"/>
      <c r="I5" s="12"/>
      <c r="J5" s="12"/>
      <c r="K5" s="12"/>
      <c r="L5" s="12"/>
      <c r="M5" s="12"/>
      <c r="N5" s="15"/>
      <c r="O5" s="16"/>
      <c r="P5" s="17"/>
      <c r="Q5" s="12"/>
      <c r="R5" s="12"/>
      <c r="S5" s="12"/>
      <c r="T5" s="12"/>
      <c r="U5" s="12"/>
      <c r="V5" s="12"/>
      <c r="W5" s="18"/>
      <c r="X5" s="15"/>
      <c r="Y5" s="17"/>
      <c r="Z5" s="12"/>
      <c r="AA5" s="12"/>
      <c r="AB5" s="12"/>
      <c r="AC5" s="12"/>
      <c r="AD5" s="12"/>
      <c r="AE5" s="12"/>
      <c r="AF5" s="18"/>
      <c r="AG5" s="15"/>
      <c r="AH5" s="17"/>
      <c r="AI5" s="12"/>
      <c r="AJ5" s="12"/>
      <c r="AK5" s="12"/>
      <c r="AL5" s="12"/>
      <c r="AM5" s="12"/>
      <c r="AN5" s="12"/>
      <c r="AO5" s="18"/>
      <c r="AP5" s="23"/>
      <c r="AQ5" s="17"/>
      <c r="AR5" s="12"/>
      <c r="AS5" s="12"/>
      <c r="AT5" s="12"/>
      <c r="AU5" s="12"/>
      <c r="AV5" s="12"/>
      <c r="AW5" s="12"/>
      <c r="AX5" s="18"/>
      <c r="AY5" s="25"/>
      <c r="AZ5" s="26"/>
      <c r="BA5" s="27"/>
      <c r="BB5" s="27"/>
      <c r="BC5" s="27"/>
      <c r="BD5" s="27"/>
      <c r="BE5" s="27"/>
      <c r="BF5" s="27"/>
      <c r="BG5" s="29"/>
      <c r="BH5" s="30"/>
      <c r="BI5" s="26"/>
      <c r="BJ5" s="27"/>
      <c r="BK5" s="27"/>
      <c r="BL5" s="27"/>
      <c r="BM5" s="27"/>
      <c r="BN5" s="27"/>
      <c r="BO5" s="27"/>
      <c r="BP5" s="29"/>
      <c r="BQ5" s="30"/>
    </row>
    <row r="6" ht="29" customHeight="1" spans="1:69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5"/>
      <c r="O6" s="16"/>
      <c r="P6" s="17"/>
      <c r="Q6" s="12"/>
      <c r="R6" s="12"/>
      <c r="S6" s="12"/>
      <c r="T6" s="12"/>
      <c r="U6" s="12"/>
      <c r="V6" s="12"/>
      <c r="W6" s="18"/>
      <c r="X6" s="15"/>
      <c r="Y6" s="17"/>
      <c r="Z6" s="12"/>
      <c r="AA6" s="12"/>
      <c r="AB6" s="12"/>
      <c r="AC6" s="12"/>
      <c r="AD6" s="12"/>
      <c r="AE6" s="12"/>
      <c r="AF6" s="18"/>
      <c r="AG6" s="15"/>
      <c r="AH6" s="17"/>
      <c r="AI6" s="12"/>
      <c r="AJ6" s="12"/>
      <c r="AK6" s="12"/>
      <c r="AL6" s="12"/>
      <c r="AM6" s="12"/>
      <c r="AN6" s="12"/>
      <c r="AO6" s="18"/>
      <c r="AP6" s="23"/>
      <c r="AQ6" s="17"/>
      <c r="AR6" s="12"/>
      <c r="AS6" s="12"/>
      <c r="AT6" s="12"/>
      <c r="AU6" s="12"/>
      <c r="AV6" s="12"/>
      <c r="AW6" s="12"/>
      <c r="AX6" s="18"/>
      <c r="AY6" s="25"/>
      <c r="AZ6" s="26"/>
      <c r="BA6" s="27"/>
      <c r="BB6" s="27"/>
      <c r="BC6" s="27"/>
      <c r="BD6" s="27"/>
      <c r="BE6" s="27"/>
      <c r="BF6" s="27"/>
      <c r="BG6" s="29"/>
      <c r="BH6" s="30"/>
      <c r="BI6" s="26"/>
      <c r="BJ6" s="27"/>
      <c r="BK6" s="27"/>
      <c r="BL6" s="27"/>
      <c r="BM6" s="27"/>
      <c r="BN6" s="27"/>
      <c r="BO6" s="27"/>
      <c r="BP6" s="29"/>
      <c r="BQ6" s="30"/>
    </row>
    <row r="7" ht="29" customHeight="1" spans="1:69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5"/>
      <c r="O7" s="16"/>
      <c r="P7" s="17"/>
      <c r="Q7" s="12"/>
      <c r="R7" s="12"/>
      <c r="S7" s="12"/>
      <c r="T7" s="12"/>
      <c r="U7" s="12"/>
      <c r="V7" s="12"/>
      <c r="W7" s="18"/>
      <c r="X7" s="15"/>
      <c r="Y7" s="17"/>
      <c r="Z7" s="12"/>
      <c r="AA7" s="12"/>
      <c r="AB7" s="12"/>
      <c r="AC7" s="12"/>
      <c r="AD7" s="12"/>
      <c r="AE7" s="12"/>
      <c r="AF7" s="18"/>
      <c r="AG7" s="15"/>
      <c r="AH7" s="17"/>
      <c r="AI7" s="12"/>
      <c r="AJ7" s="12"/>
      <c r="AK7" s="12"/>
      <c r="AL7" s="12"/>
      <c r="AM7" s="12"/>
      <c r="AN7" s="12"/>
      <c r="AO7" s="18"/>
      <c r="AP7" s="23"/>
      <c r="AQ7" s="17"/>
      <c r="AR7" s="12"/>
      <c r="AS7" s="12"/>
      <c r="AT7" s="12"/>
      <c r="AU7" s="12"/>
      <c r="AV7" s="12"/>
      <c r="AW7" s="12"/>
      <c r="AX7" s="18"/>
      <c r="AY7" s="25"/>
      <c r="AZ7" s="26"/>
      <c r="BA7" s="27"/>
      <c r="BB7" s="27"/>
      <c r="BC7" s="27"/>
      <c r="BD7" s="27"/>
      <c r="BE7" s="27"/>
      <c r="BF7" s="27"/>
      <c r="BG7" s="29"/>
      <c r="BH7" s="30"/>
      <c r="BI7" s="26"/>
      <c r="BJ7" s="27"/>
      <c r="BK7" s="27"/>
      <c r="BL7" s="27"/>
      <c r="BM7" s="27"/>
      <c r="BN7" s="27"/>
      <c r="BO7" s="27"/>
      <c r="BP7" s="29"/>
      <c r="BQ7" s="30"/>
    </row>
    <row r="8" ht="29" customHeight="1" spans="1:69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5"/>
      <c r="O8" s="16"/>
      <c r="P8" s="17"/>
      <c r="Q8" s="12"/>
      <c r="R8" s="12"/>
      <c r="S8" s="12"/>
      <c r="T8" s="12"/>
      <c r="U8" s="12"/>
      <c r="V8" s="12"/>
      <c r="W8" s="18"/>
      <c r="X8" s="15"/>
      <c r="Y8" s="17"/>
      <c r="Z8" s="12"/>
      <c r="AA8" s="12"/>
      <c r="AB8" s="12"/>
      <c r="AC8" s="12"/>
      <c r="AD8" s="12"/>
      <c r="AE8" s="12"/>
      <c r="AF8" s="18"/>
      <c r="AG8" s="15"/>
      <c r="AH8" s="17"/>
      <c r="AI8" s="12"/>
      <c r="AJ8" s="12"/>
      <c r="AK8" s="12"/>
      <c r="AL8" s="12"/>
      <c r="AM8" s="12"/>
      <c r="AN8" s="12"/>
      <c r="AO8" s="18"/>
      <c r="AP8" s="23"/>
      <c r="AQ8" s="17"/>
      <c r="AR8" s="12"/>
      <c r="AS8" s="12"/>
      <c r="AT8" s="12"/>
      <c r="AU8" s="12"/>
      <c r="AV8" s="12"/>
      <c r="AW8" s="12"/>
      <c r="AX8" s="18"/>
      <c r="AY8" s="25"/>
      <c r="AZ8" s="26"/>
      <c r="BA8" s="27"/>
      <c r="BB8" s="27"/>
      <c r="BC8" s="27"/>
      <c r="BD8" s="27"/>
      <c r="BE8" s="27"/>
      <c r="BF8" s="27"/>
      <c r="BG8" s="29"/>
      <c r="BH8" s="30"/>
      <c r="BI8" s="26"/>
      <c r="BJ8" s="27"/>
      <c r="BK8" s="27"/>
      <c r="BL8" s="27"/>
      <c r="BM8" s="27"/>
      <c r="BN8" s="27"/>
      <c r="BO8" s="27"/>
      <c r="BP8" s="29"/>
      <c r="BQ8" s="30"/>
    </row>
    <row r="9" ht="29" customHeight="1" spans="1:69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5"/>
      <c r="O9" s="16"/>
      <c r="P9" s="17"/>
      <c r="Q9" s="12"/>
      <c r="R9" s="12"/>
      <c r="S9" s="12"/>
      <c r="T9" s="12"/>
      <c r="U9" s="12"/>
      <c r="V9" s="12"/>
      <c r="W9" s="18"/>
      <c r="X9" s="15"/>
      <c r="Y9" s="17"/>
      <c r="Z9" s="12"/>
      <c r="AA9" s="12"/>
      <c r="AB9" s="12"/>
      <c r="AC9" s="12"/>
      <c r="AD9" s="12"/>
      <c r="AE9" s="12"/>
      <c r="AF9" s="18"/>
      <c r="AG9" s="15"/>
      <c r="AH9" s="17"/>
      <c r="AI9" s="12"/>
      <c r="AJ9" s="12"/>
      <c r="AK9" s="12"/>
      <c r="AL9" s="12"/>
      <c r="AM9" s="12"/>
      <c r="AN9" s="12"/>
      <c r="AO9" s="18"/>
      <c r="AP9" s="23"/>
      <c r="AQ9" s="17"/>
      <c r="AR9" s="12"/>
      <c r="AS9" s="12"/>
      <c r="AT9" s="12"/>
      <c r="AU9" s="12"/>
      <c r="AV9" s="12"/>
      <c r="AW9" s="12"/>
      <c r="AX9" s="18"/>
      <c r="AY9" s="25"/>
      <c r="AZ9" s="26"/>
      <c r="BA9" s="27"/>
      <c r="BB9" s="27"/>
      <c r="BC9" s="27"/>
      <c r="BD9" s="27"/>
      <c r="BE9" s="27"/>
      <c r="BF9" s="27"/>
      <c r="BG9" s="29"/>
      <c r="BH9" s="30"/>
      <c r="BI9" s="26"/>
      <c r="BJ9" s="27"/>
      <c r="BK9" s="27"/>
      <c r="BL9" s="27"/>
      <c r="BM9" s="27"/>
      <c r="BN9" s="27"/>
      <c r="BO9" s="27"/>
      <c r="BP9" s="29"/>
      <c r="BQ9" s="30"/>
    </row>
    <row r="10" ht="29" customHeight="1" spans="1:69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5"/>
      <c r="O10" s="16"/>
      <c r="P10" s="17"/>
      <c r="Q10" s="12"/>
      <c r="R10" s="12"/>
      <c r="S10" s="12"/>
      <c r="T10" s="12"/>
      <c r="U10" s="12"/>
      <c r="V10" s="12"/>
      <c r="W10" s="18"/>
      <c r="X10" s="15"/>
      <c r="Y10" s="17"/>
      <c r="Z10" s="12"/>
      <c r="AA10" s="12"/>
      <c r="AB10" s="12"/>
      <c r="AC10" s="12"/>
      <c r="AD10" s="12"/>
      <c r="AE10" s="12"/>
      <c r="AF10" s="18"/>
      <c r="AG10" s="15"/>
      <c r="AH10" s="17"/>
      <c r="AI10" s="12"/>
      <c r="AJ10" s="12"/>
      <c r="AK10" s="12"/>
      <c r="AL10" s="12"/>
      <c r="AM10" s="12"/>
      <c r="AN10" s="12"/>
      <c r="AO10" s="18"/>
      <c r="AP10" s="23"/>
      <c r="AQ10" s="17"/>
      <c r="AR10" s="12"/>
      <c r="AS10" s="12"/>
      <c r="AT10" s="12"/>
      <c r="AU10" s="12"/>
      <c r="AV10" s="12"/>
      <c r="AW10" s="12"/>
      <c r="AX10" s="18"/>
      <c r="AY10" s="25"/>
      <c r="AZ10" s="26"/>
      <c r="BA10" s="27"/>
      <c r="BB10" s="27"/>
      <c r="BC10" s="27"/>
      <c r="BD10" s="27"/>
      <c r="BE10" s="27"/>
      <c r="BF10" s="27"/>
      <c r="BG10" s="29"/>
      <c r="BH10" s="30"/>
      <c r="BI10" s="26"/>
      <c r="BJ10" s="27"/>
      <c r="BK10" s="27"/>
      <c r="BL10" s="27"/>
      <c r="BM10" s="27"/>
      <c r="BN10" s="27"/>
      <c r="BO10" s="27"/>
      <c r="BP10" s="29"/>
      <c r="BQ10" s="30"/>
    </row>
    <row r="11" ht="29" customHeight="1" spans="1:69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5"/>
      <c r="O11" s="16"/>
      <c r="P11" s="17"/>
      <c r="Q11" s="12"/>
      <c r="R11" s="12"/>
      <c r="S11" s="12"/>
      <c r="T11" s="12"/>
      <c r="U11" s="12"/>
      <c r="V11" s="12"/>
      <c r="W11" s="18"/>
      <c r="X11" s="15"/>
      <c r="Y11" s="17"/>
      <c r="Z11" s="12"/>
      <c r="AA11" s="12"/>
      <c r="AB11" s="12"/>
      <c r="AC11" s="12"/>
      <c r="AD11" s="12"/>
      <c r="AE11" s="12"/>
      <c r="AF11" s="18"/>
      <c r="AG11" s="15"/>
      <c r="AH11" s="17"/>
      <c r="AI11" s="12"/>
      <c r="AJ11" s="12"/>
      <c r="AK11" s="12"/>
      <c r="AL11" s="12"/>
      <c r="AM11" s="12"/>
      <c r="AN11" s="12"/>
      <c r="AO11" s="18"/>
      <c r="AP11" s="23"/>
      <c r="AQ11" s="17"/>
      <c r="AR11" s="12"/>
      <c r="AS11" s="12"/>
      <c r="AT11" s="12"/>
      <c r="AU11" s="12"/>
      <c r="AV11" s="12"/>
      <c r="AW11" s="12"/>
      <c r="AX11" s="18"/>
      <c r="AY11" s="25"/>
      <c r="AZ11" s="26"/>
      <c r="BA11" s="27"/>
      <c r="BB11" s="27"/>
      <c r="BC11" s="27"/>
      <c r="BD11" s="27"/>
      <c r="BE11" s="27"/>
      <c r="BF11" s="27"/>
      <c r="BG11" s="29"/>
      <c r="BH11" s="30"/>
      <c r="BI11" s="26"/>
      <c r="BJ11" s="27"/>
      <c r="BK11" s="27"/>
      <c r="BL11" s="27"/>
      <c r="BM11" s="27"/>
      <c r="BN11" s="27"/>
      <c r="BO11" s="27"/>
      <c r="BP11" s="29"/>
      <c r="BQ11" s="30"/>
    </row>
    <row r="12" ht="29" customHeight="1" spans="1:69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5"/>
      <c r="O12" s="16"/>
      <c r="P12" s="17"/>
      <c r="Q12" s="12"/>
      <c r="R12" s="12"/>
      <c r="S12" s="12"/>
      <c r="T12" s="12"/>
      <c r="U12" s="12"/>
      <c r="V12" s="12"/>
      <c r="W12" s="18"/>
      <c r="X12" s="15"/>
      <c r="Y12" s="17"/>
      <c r="Z12" s="12"/>
      <c r="AA12" s="12"/>
      <c r="AB12" s="12"/>
      <c r="AC12" s="12"/>
      <c r="AD12" s="12"/>
      <c r="AE12" s="12"/>
      <c r="AF12" s="18"/>
      <c r="AG12" s="15"/>
      <c r="AH12" s="17"/>
      <c r="AI12" s="12"/>
      <c r="AJ12" s="12"/>
      <c r="AK12" s="12"/>
      <c r="AL12" s="12"/>
      <c r="AM12" s="12"/>
      <c r="AN12" s="12"/>
      <c r="AO12" s="18"/>
      <c r="AP12" s="23"/>
      <c r="AQ12" s="17"/>
      <c r="AR12" s="12"/>
      <c r="AS12" s="12"/>
      <c r="AT12" s="12"/>
      <c r="AU12" s="12"/>
      <c r="AV12" s="12"/>
      <c r="AW12" s="12"/>
      <c r="AX12" s="18"/>
      <c r="AY12" s="25"/>
      <c r="AZ12" s="26"/>
      <c r="BA12" s="27"/>
      <c r="BB12" s="27"/>
      <c r="BC12" s="27"/>
      <c r="BD12" s="27"/>
      <c r="BE12" s="27"/>
      <c r="BF12" s="27"/>
      <c r="BG12" s="29"/>
      <c r="BH12" s="30"/>
      <c r="BI12" s="26"/>
      <c r="BJ12" s="27"/>
      <c r="BK12" s="27"/>
      <c r="BL12" s="27"/>
      <c r="BM12" s="27"/>
      <c r="BN12" s="27"/>
      <c r="BO12" s="27"/>
      <c r="BP12" s="29"/>
      <c r="BQ12" s="30"/>
    </row>
    <row r="13" ht="29" customHeight="1" spans="1:69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5"/>
      <c r="O13" s="16"/>
      <c r="P13" s="17"/>
      <c r="Q13" s="12"/>
      <c r="R13" s="12"/>
      <c r="S13" s="12"/>
      <c r="T13" s="12"/>
      <c r="U13" s="12"/>
      <c r="V13" s="12"/>
      <c r="W13" s="18"/>
      <c r="X13" s="15"/>
      <c r="Y13" s="17"/>
      <c r="Z13" s="12"/>
      <c r="AA13" s="12"/>
      <c r="AB13" s="12"/>
      <c r="AC13" s="12"/>
      <c r="AD13" s="12"/>
      <c r="AE13" s="12"/>
      <c r="AF13" s="18"/>
      <c r="AG13" s="15"/>
      <c r="AH13" s="17"/>
      <c r="AI13" s="12"/>
      <c r="AJ13" s="12"/>
      <c r="AK13" s="12"/>
      <c r="AL13" s="12"/>
      <c r="AM13" s="12"/>
      <c r="AN13" s="12"/>
      <c r="AO13" s="18"/>
      <c r="AP13" s="23"/>
      <c r="AQ13" s="17"/>
      <c r="AR13" s="12"/>
      <c r="AS13" s="12"/>
      <c r="AT13" s="12"/>
      <c r="AU13" s="12"/>
      <c r="AV13" s="12"/>
      <c r="AW13" s="12"/>
      <c r="AX13" s="18"/>
      <c r="AY13" s="25"/>
      <c r="AZ13" s="26"/>
      <c r="BA13" s="27"/>
      <c r="BB13" s="27"/>
      <c r="BC13" s="27"/>
      <c r="BD13" s="27"/>
      <c r="BE13" s="27"/>
      <c r="BF13" s="27"/>
      <c r="BG13" s="29"/>
      <c r="BH13" s="30"/>
      <c r="BI13" s="26"/>
      <c r="BJ13" s="27"/>
      <c r="BK13" s="27"/>
      <c r="BL13" s="27"/>
      <c r="BM13" s="27"/>
      <c r="BN13" s="27"/>
      <c r="BO13" s="27"/>
      <c r="BP13" s="29"/>
      <c r="BQ13" s="30"/>
    </row>
    <row r="14" ht="29" customHeight="1" spans="1:69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5"/>
      <c r="O14" s="16"/>
      <c r="P14" s="17"/>
      <c r="Q14" s="12"/>
      <c r="R14" s="12"/>
      <c r="S14" s="12"/>
      <c r="T14" s="12"/>
      <c r="U14" s="12"/>
      <c r="V14" s="12"/>
      <c r="W14" s="18"/>
      <c r="X14" s="15"/>
      <c r="Y14" s="17"/>
      <c r="Z14" s="12"/>
      <c r="AA14" s="12"/>
      <c r="AB14" s="12"/>
      <c r="AC14" s="12"/>
      <c r="AD14" s="12"/>
      <c r="AE14" s="12"/>
      <c r="AF14" s="18"/>
      <c r="AG14" s="15"/>
      <c r="AH14" s="17"/>
      <c r="AI14" s="12"/>
      <c r="AJ14" s="12"/>
      <c r="AK14" s="12"/>
      <c r="AL14" s="12"/>
      <c r="AM14" s="12"/>
      <c r="AN14" s="12"/>
      <c r="AO14" s="18"/>
      <c r="AP14" s="23"/>
      <c r="AQ14" s="17"/>
      <c r="AR14" s="12"/>
      <c r="AS14" s="12"/>
      <c r="AT14" s="12"/>
      <c r="AU14" s="12"/>
      <c r="AV14" s="12"/>
      <c r="AW14" s="12"/>
      <c r="AX14" s="18"/>
      <c r="AY14" s="25"/>
      <c r="AZ14" s="26"/>
      <c r="BA14" s="27"/>
      <c r="BB14" s="27"/>
      <c r="BC14" s="27"/>
      <c r="BD14" s="27"/>
      <c r="BE14" s="27"/>
      <c r="BF14" s="27"/>
      <c r="BG14" s="29"/>
      <c r="BH14" s="30"/>
      <c r="BI14" s="26"/>
      <c r="BJ14" s="27"/>
      <c r="BK14" s="27"/>
      <c r="BL14" s="27"/>
      <c r="BM14" s="27"/>
      <c r="BN14" s="27"/>
      <c r="BO14" s="27"/>
      <c r="BP14" s="29"/>
      <c r="BQ14" s="30"/>
    </row>
    <row r="15" ht="29" customHeight="1" spans="1:69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5"/>
      <c r="O15" s="16"/>
      <c r="P15" s="17"/>
      <c r="Q15" s="12"/>
      <c r="R15" s="12"/>
      <c r="S15" s="12"/>
      <c r="T15" s="12"/>
      <c r="U15" s="12"/>
      <c r="V15" s="12"/>
      <c r="W15" s="18"/>
      <c r="X15" s="15"/>
      <c r="Y15" s="17"/>
      <c r="Z15" s="12"/>
      <c r="AA15" s="12"/>
      <c r="AB15" s="12"/>
      <c r="AC15" s="12"/>
      <c r="AD15" s="12"/>
      <c r="AE15" s="12"/>
      <c r="AF15" s="18"/>
      <c r="AG15" s="15"/>
      <c r="AH15" s="17"/>
      <c r="AI15" s="12"/>
      <c r="AJ15" s="12"/>
      <c r="AK15" s="12"/>
      <c r="AL15" s="12"/>
      <c r="AM15" s="12"/>
      <c r="AN15" s="12"/>
      <c r="AO15" s="18"/>
      <c r="AP15" s="23"/>
      <c r="AQ15" s="17"/>
      <c r="AR15" s="12"/>
      <c r="AS15" s="12"/>
      <c r="AT15" s="12"/>
      <c r="AU15" s="12"/>
      <c r="AV15" s="12"/>
      <c r="AW15" s="12"/>
      <c r="AX15" s="18"/>
      <c r="AY15" s="25"/>
      <c r="AZ15" s="26"/>
      <c r="BA15" s="27"/>
      <c r="BB15" s="27"/>
      <c r="BC15" s="27"/>
      <c r="BD15" s="27"/>
      <c r="BE15" s="27"/>
      <c r="BF15" s="27"/>
      <c r="BG15" s="29"/>
      <c r="BH15" s="30"/>
      <c r="BI15" s="26"/>
      <c r="BJ15" s="27"/>
      <c r="BK15" s="27"/>
      <c r="BL15" s="27"/>
      <c r="BM15" s="27"/>
      <c r="BN15" s="27"/>
      <c r="BO15" s="27"/>
      <c r="BP15" s="29"/>
      <c r="BQ15" s="30"/>
    </row>
    <row r="16" ht="29" customHeight="1" spans="1:69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5"/>
      <c r="O16" s="16"/>
      <c r="P16" s="17"/>
      <c r="Q16" s="12"/>
      <c r="R16" s="12"/>
      <c r="S16" s="12"/>
      <c r="T16" s="12"/>
      <c r="U16" s="12"/>
      <c r="V16" s="12"/>
      <c r="W16" s="18"/>
      <c r="X16" s="15"/>
      <c r="Y16" s="17"/>
      <c r="Z16" s="12"/>
      <c r="AA16" s="12"/>
      <c r="AB16" s="12"/>
      <c r="AC16" s="12"/>
      <c r="AD16" s="12"/>
      <c r="AE16" s="12"/>
      <c r="AF16" s="18"/>
      <c r="AG16" s="15"/>
      <c r="AH16" s="17"/>
      <c r="AI16" s="12"/>
      <c r="AJ16" s="12"/>
      <c r="AK16" s="12"/>
      <c r="AL16" s="12"/>
      <c r="AM16" s="12"/>
      <c r="AN16" s="12"/>
      <c r="AO16" s="18"/>
      <c r="AP16" s="23"/>
      <c r="AQ16" s="17"/>
      <c r="AR16" s="12"/>
      <c r="AS16" s="12"/>
      <c r="AT16" s="12"/>
      <c r="AU16" s="12"/>
      <c r="AV16" s="12"/>
      <c r="AW16" s="12"/>
      <c r="AX16" s="18"/>
      <c r="AY16" s="25"/>
      <c r="AZ16" s="26"/>
      <c r="BA16" s="27"/>
      <c r="BB16" s="27"/>
      <c r="BC16" s="27"/>
      <c r="BD16" s="27"/>
      <c r="BE16" s="27"/>
      <c r="BF16" s="27"/>
      <c r="BG16" s="29"/>
      <c r="BH16" s="30"/>
      <c r="BI16" s="26"/>
      <c r="BJ16" s="27"/>
      <c r="BK16" s="27"/>
      <c r="BL16" s="27"/>
      <c r="BM16" s="27"/>
      <c r="BN16" s="27"/>
      <c r="BO16" s="27"/>
      <c r="BP16" s="29"/>
      <c r="BQ16" s="30"/>
    </row>
    <row r="17" ht="29" customHeight="1" spans="1:69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5"/>
      <c r="O17" s="16"/>
      <c r="P17" s="17"/>
      <c r="Q17" s="12"/>
      <c r="R17" s="12"/>
      <c r="S17" s="12"/>
      <c r="T17" s="12"/>
      <c r="U17" s="12"/>
      <c r="V17" s="12"/>
      <c r="W17" s="18"/>
      <c r="X17" s="15"/>
      <c r="Y17" s="17"/>
      <c r="Z17" s="12"/>
      <c r="AA17" s="12"/>
      <c r="AB17" s="12"/>
      <c r="AC17" s="12"/>
      <c r="AD17" s="12"/>
      <c r="AE17" s="12"/>
      <c r="AF17" s="18"/>
      <c r="AG17" s="15"/>
      <c r="AH17" s="17"/>
      <c r="AI17" s="12"/>
      <c r="AJ17" s="12"/>
      <c r="AK17" s="12"/>
      <c r="AL17" s="12"/>
      <c r="AM17" s="12"/>
      <c r="AN17" s="12"/>
      <c r="AO17" s="18"/>
      <c r="AP17" s="23"/>
      <c r="AQ17" s="17"/>
      <c r="AR17" s="12"/>
      <c r="AS17" s="12"/>
      <c r="AT17" s="12"/>
      <c r="AU17" s="12"/>
      <c r="AV17" s="12"/>
      <c r="AW17" s="12"/>
      <c r="AX17" s="18"/>
      <c r="AY17" s="25"/>
      <c r="AZ17" s="26"/>
      <c r="BA17" s="27"/>
      <c r="BB17" s="27"/>
      <c r="BC17" s="27"/>
      <c r="BD17" s="27"/>
      <c r="BE17" s="27"/>
      <c r="BF17" s="27"/>
      <c r="BG17" s="29"/>
      <c r="BH17" s="30"/>
      <c r="BI17" s="26"/>
      <c r="BJ17" s="27"/>
      <c r="BK17" s="27"/>
      <c r="BL17" s="27"/>
      <c r="BM17" s="27"/>
      <c r="BN17" s="27"/>
      <c r="BO17" s="27"/>
      <c r="BP17" s="29"/>
      <c r="BQ17" s="30"/>
    </row>
    <row r="18" ht="29" customHeight="1" spans="1:69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5"/>
      <c r="O18" s="16"/>
      <c r="P18" s="17"/>
      <c r="Q18" s="12"/>
      <c r="R18" s="12"/>
      <c r="S18" s="12"/>
      <c r="T18" s="12"/>
      <c r="U18" s="12"/>
      <c r="V18" s="12"/>
      <c r="W18" s="18"/>
      <c r="X18" s="15"/>
      <c r="Y18" s="17"/>
      <c r="Z18" s="12"/>
      <c r="AA18" s="12"/>
      <c r="AB18" s="12"/>
      <c r="AC18" s="12"/>
      <c r="AD18" s="12"/>
      <c r="AE18" s="12"/>
      <c r="AF18" s="18"/>
      <c r="AG18" s="15"/>
      <c r="AH18" s="17"/>
      <c r="AI18" s="12"/>
      <c r="AJ18" s="12"/>
      <c r="AK18" s="12"/>
      <c r="AL18" s="12"/>
      <c r="AM18" s="12"/>
      <c r="AN18" s="12"/>
      <c r="AO18" s="18"/>
      <c r="AP18" s="23"/>
      <c r="AQ18" s="17"/>
      <c r="AR18" s="12"/>
      <c r="AS18" s="12"/>
      <c r="AT18" s="12"/>
      <c r="AU18" s="12"/>
      <c r="AV18" s="12"/>
      <c r="AW18" s="12"/>
      <c r="AX18" s="18"/>
      <c r="AY18" s="25"/>
      <c r="AZ18" s="26"/>
      <c r="BA18" s="27"/>
      <c r="BB18" s="27"/>
      <c r="BC18" s="27"/>
      <c r="BD18" s="27"/>
      <c r="BE18" s="27"/>
      <c r="BF18" s="27"/>
      <c r="BG18" s="29"/>
      <c r="BH18" s="30"/>
      <c r="BI18" s="26"/>
      <c r="BJ18" s="27"/>
      <c r="BK18" s="27"/>
      <c r="BL18" s="27"/>
      <c r="BM18" s="27"/>
      <c r="BN18" s="27"/>
      <c r="BO18" s="27"/>
      <c r="BP18" s="29"/>
      <c r="BQ18" s="30"/>
    </row>
    <row r="19" ht="29" customHeight="1" spans="1:69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5"/>
      <c r="O19" s="16"/>
      <c r="P19" s="17"/>
      <c r="Q19" s="12"/>
      <c r="R19" s="12"/>
      <c r="S19" s="12"/>
      <c r="T19" s="12"/>
      <c r="U19" s="12"/>
      <c r="V19" s="12"/>
      <c r="W19" s="18"/>
      <c r="X19" s="15"/>
      <c r="Y19" s="17"/>
      <c r="Z19" s="12"/>
      <c r="AA19" s="12"/>
      <c r="AB19" s="12"/>
      <c r="AC19" s="12"/>
      <c r="AD19" s="12"/>
      <c r="AE19" s="12"/>
      <c r="AF19" s="18"/>
      <c r="AG19" s="15"/>
      <c r="AH19" s="17"/>
      <c r="AI19" s="12"/>
      <c r="AJ19" s="12"/>
      <c r="AK19" s="12"/>
      <c r="AL19" s="12"/>
      <c r="AM19" s="12"/>
      <c r="AN19" s="12"/>
      <c r="AO19" s="18"/>
      <c r="AP19" s="23"/>
      <c r="AQ19" s="17"/>
      <c r="AR19" s="12"/>
      <c r="AS19" s="12"/>
      <c r="AT19" s="12"/>
      <c r="AU19" s="12"/>
      <c r="AV19" s="12"/>
      <c r="AW19" s="12"/>
      <c r="AX19" s="18"/>
      <c r="AY19" s="25"/>
      <c r="AZ19" s="26"/>
      <c r="BA19" s="27"/>
      <c r="BB19" s="27"/>
      <c r="BC19" s="27"/>
      <c r="BD19" s="27"/>
      <c r="BE19" s="27"/>
      <c r="BF19" s="27"/>
      <c r="BG19" s="29"/>
      <c r="BH19" s="30"/>
      <c r="BI19" s="26"/>
      <c r="BJ19" s="27"/>
      <c r="BK19" s="27"/>
      <c r="BL19" s="27"/>
      <c r="BM19" s="27"/>
      <c r="BN19" s="27"/>
      <c r="BO19" s="27"/>
      <c r="BP19" s="29"/>
      <c r="BQ19" s="30"/>
    </row>
    <row r="20" ht="29" customHeight="1" spans="1:69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5"/>
      <c r="O20" s="16"/>
      <c r="P20" s="17"/>
      <c r="Q20" s="12"/>
      <c r="R20" s="12"/>
      <c r="S20" s="12"/>
      <c r="T20" s="12"/>
      <c r="U20" s="12"/>
      <c r="V20" s="12"/>
      <c r="W20" s="18"/>
      <c r="X20" s="15"/>
      <c r="Y20" s="17"/>
      <c r="Z20" s="12"/>
      <c r="AA20" s="12"/>
      <c r="AB20" s="12"/>
      <c r="AC20" s="12"/>
      <c r="AD20" s="12"/>
      <c r="AE20" s="12"/>
      <c r="AF20" s="18"/>
      <c r="AG20" s="15"/>
      <c r="AH20" s="17"/>
      <c r="AI20" s="12"/>
      <c r="AJ20" s="12"/>
      <c r="AK20" s="12"/>
      <c r="AL20" s="12"/>
      <c r="AM20" s="12"/>
      <c r="AN20" s="12"/>
      <c r="AO20" s="18"/>
      <c r="AP20" s="23"/>
      <c r="AQ20" s="17"/>
      <c r="AR20" s="12"/>
      <c r="AS20" s="12"/>
      <c r="AT20" s="12"/>
      <c r="AU20" s="12"/>
      <c r="AV20" s="12"/>
      <c r="AW20" s="12"/>
      <c r="AX20" s="18"/>
      <c r="AY20" s="25"/>
      <c r="AZ20" s="26"/>
      <c r="BA20" s="27"/>
      <c r="BB20" s="27"/>
      <c r="BC20" s="27"/>
      <c r="BD20" s="27"/>
      <c r="BE20" s="27"/>
      <c r="BF20" s="27"/>
      <c r="BG20" s="29"/>
      <c r="BH20" s="30"/>
      <c r="BI20" s="26"/>
      <c r="BJ20" s="27"/>
      <c r="BK20" s="27"/>
      <c r="BL20" s="27"/>
      <c r="BM20" s="27"/>
      <c r="BN20" s="27"/>
      <c r="BO20" s="27"/>
      <c r="BP20" s="29"/>
      <c r="BQ20" s="30"/>
    </row>
    <row r="21" ht="29" customHeight="1" spans="1:69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5"/>
      <c r="O21" s="16"/>
      <c r="P21" s="17"/>
      <c r="Q21" s="12"/>
      <c r="R21" s="12"/>
      <c r="S21" s="12"/>
      <c r="T21" s="12"/>
      <c r="U21" s="12"/>
      <c r="V21" s="12"/>
      <c r="W21" s="18"/>
      <c r="X21" s="15"/>
      <c r="Y21" s="17"/>
      <c r="Z21" s="12"/>
      <c r="AA21" s="12"/>
      <c r="AB21" s="12"/>
      <c r="AC21" s="12"/>
      <c r="AD21" s="12"/>
      <c r="AE21" s="12"/>
      <c r="AF21" s="18"/>
      <c r="AG21" s="15"/>
      <c r="AH21" s="17"/>
      <c r="AI21" s="12"/>
      <c r="AJ21" s="12"/>
      <c r="AK21" s="12"/>
      <c r="AL21" s="12"/>
      <c r="AM21" s="12"/>
      <c r="AN21" s="12"/>
      <c r="AO21" s="18"/>
      <c r="AP21" s="23"/>
      <c r="AQ21" s="17"/>
      <c r="AR21" s="12"/>
      <c r="AS21" s="12"/>
      <c r="AT21" s="12"/>
      <c r="AU21" s="12"/>
      <c r="AV21" s="12"/>
      <c r="AW21" s="12"/>
      <c r="AX21" s="18"/>
      <c r="AY21" s="25"/>
      <c r="AZ21" s="26"/>
      <c r="BA21" s="27"/>
      <c r="BB21" s="27"/>
      <c r="BC21" s="27"/>
      <c r="BD21" s="27"/>
      <c r="BE21" s="27"/>
      <c r="BF21" s="27"/>
      <c r="BG21" s="29"/>
      <c r="BH21" s="30"/>
      <c r="BI21" s="26"/>
      <c r="BJ21" s="27"/>
      <c r="BK21" s="27"/>
      <c r="BL21" s="27"/>
      <c r="BM21" s="27"/>
      <c r="BN21" s="27"/>
      <c r="BO21" s="27"/>
      <c r="BP21" s="29"/>
      <c r="BQ21" s="30"/>
    </row>
    <row r="22" ht="29" customHeight="1" spans="1:69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5"/>
      <c r="O22" s="16"/>
      <c r="P22" s="17"/>
      <c r="Q22" s="12"/>
      <c r="R22" s="12"/>
      <c r="S22" s="12"/>
      <c r="T22" s="12"/>
      <c r="U22" s="12"/>
      <c r="V22" s="12"/>
      <c r="W22" s="18"/>
      <c r="X22" s="15"/>
      <c r="Y22" s="17"/>
      <c r="Z22" s="12"/>
      <c r="AA22" s="12"/>
      <c r="AB22" s="12"/>
      <c r="AC22" s="12"/>
      <c r="AD22" s="12"/>
      <c r="AE22" s="12"/>
      <c r="AF22" s="18"/>
      <c r="AG22" s="15"/>
      <c r="AH22" s="17"/>
      <c r="AI22" s="12"/>
      <c r="AJ22" s="12"/>
      <c r="AK22" s="12"/>
      <c r="AL22" s="12"/>
      <c r="AM22" s="12"/>
      <c r="AN22" s="12"/>
      <c r="AO22" s="18"/>
      <c r="AP22" s="23"/>
      <c r="AQ22" s="17"/>
      <c r="AR22" s="12"/>
      <c r="AS22" s="12"/>
      <c r="AT22" s="12"/>
      <c r="AU22" s="12"/>
      <c r="AV22" s="12"/>
      <c r="AW22" s="12"/>
      <c r="AX22" s="18"/>
      <c r="AY22" s="25"/>
      <c r="AZ22" s="26"/>
      <c r="BA22" s="27"/>
      <c r="BB22" s="27"/>
      <c r="BC22" s="27"/>
      <c r="BD22" s="27"/>
      <c r="BE22" s="27"/>
      <c r="BF22" s="27"/>
      <c r="BG22" s="29"/>
      <c r="BH22" s="30"/>
      <c r="BI22" s="26"/>
      <c r="BJ22" s="27"/>
      <c r="BK22" s="27"/>
      <c r="BL22" s="27"/>
      <c r="BM22" s="27"/>
      <c r="BN22" s="27"/>
      <c r="BO22" s="27"/>
      <c r="BP22" s="29"/>
      <c r="BQ22" s="30"/>
    </row>
    <row r="23" ht="29" customHeight="1" spans="1:69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5"/>
      <c r="O23" s="16"/>
      <c r="P23" s="17"/>
      <c r="Q23" s="12"/>
      <c r="R23" s="12"/>
      <c r="S23" s="12"/>
      <c r="T23" s="12"/>
      <c r="U23" s="12"/>
      <c r="V23" s="12"/>
      <c r="W23" s="18"/>
      <c r="X23" s="15"/>
      <c r="Y23" s="17"/>
      <c r="Z23" s="12"/>
      <c r="AA23" s="12"/>
      <c r="AB23" s="12"/>
      <c r="AC23" s="12"/>
      <c r="AD23" s="12"/>
      <c r="AE23" s="12"/>
      <c r="AF23" s="18"/>
      <c r="AG23" s="15"/>
      <c r="AH23" s="17"/>
      <c r="AI23" s="12"/>
      <c r="AJ23" s="12"/>
      <c r="AK23" s="12"/>
      <c r="AL23" s="12"/>
      <c r="AM23" s="12"/>
      <c r="AN23" s="12"/>
      <c r="AO23" s="18"/>
      <c r="AP23" s="23"/>
      <c r="AQ23" s="17"/>
      <c r="AR23" s="12"/>
      <c r="AS23" s="12"/>
      <c r="AT23" s="12"/>
      <c r="AU23" s="12"/>
      <c r="AV23" s="12"/>
      <c r="AW23" s="12"/>
      <c r="AX23" s="18"/>
      <c r="AY23" s="25"/>
      <c r="AZ23" s="26"/>
      <c r="BA23" s="27"/>
      <c r="BB23" s="27"/>
      <c r="BC23" s="27"/>
      <c r="BD23" s="27"/>
      <c r="BE23" s="27"/>
      <c r="BF23" s="27"/>
      <c r="BG23" s="29"/>
      <c r="BH23" s="30"/>
      <c r="BI23" s="26"/>
      <c r="BJ23" s="27"/>
      <c r="BK23" s="27"/>
      <c r="BL23" s="27"/>
      <c r="BM23" s="27"/>
      <c r="BN23" s="27"/>
      <c r="BO23" s="27"/>
      <c r="BP23" s="29"/>
      <c r="BQ23" s="30"/>
    </row>
    <row r="24" ht="29" customHeight="1" spans="1:69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5"/>
      <c r="O24" s="16"/>
      <c r="P24" s="17"/>
      <c r="Q24" s="12"/>
      <c r="R24" s="12"/>
      <c r="S24" s="12"/>
      <c r="T24" s="12"/>
      <c r="U24" s="12"/>
      <c r="V24" s="12"/>
      <c r="W24" s="18"/>
      <c r="X24" s="15"/>
      <c r="Y24" s="17"/>
      <c r="Z24" s="12"/>
      <c r="AA24" s="12"/>
      <c r="AB24" s="12"/>
      <c r="AC24" s="12"/>
      <c r="AD24" s="12"/>
      <c r="AE24" s="12"/>
      <c r="AF24" s="18"/>
      <c r="AG24" s="15"/>
      <c r="AH24" s="17"/>
      <c r="AI24" s="12"/>
      <c r="AJ24" s="12"/>
      <c r="AK24" s="12"/>
      <c r="AL24" s="12"/>
      <c r="AM24" s="12"/>
      <c r="AN24" s="12"/>
      <c r="AO24" s="18"/>
      <c r="AP24" s="23"/>
      <c r="AQ24" s="17"/>
      <c r="AR24" s="12"/>
      <c r="AS24" s="12"/>
      <c r="AT24" s="12"/>
      <c r="AU24" s="12"/>
      <c r="AV24" s="12"/>
      <c r="AW24" s="12"/>
      <c r="AX24" s="18"/>
      <c r="AY24" s="25"/>
      <c r="AZ24" s="26"/>
      <c r="BA24" s="27"/>
      <c r="BB24" s="27"/>
      <c r="BC24" s="27"/>
      <c r="BD24" s="27"/>
      <c r="BE24" s="27"/>
      <c r="BF24" s="27"/>
      <c r="BG24" s="29"/>
      <c r="BH24" s="30"/>
      <c r="BI24" s="26"/>
      <c r="BJ24" s="27"/>
      <c r="BK24" s="27"/>
      <c r="BL24" s="27"/>
      <c r="BM24" s="27"/>
      <c r="BN24" s="27"/>
      <c r="BO24" s="27"/>
      <c r="BP24" s="29"/>
      <c r="BQ24" s="30"/>
    </row>
    <row r="25" ht="29" customHeight="1" spans="1:69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5"/>
      <c r="O25" s="16"/>
      <c r="P25" s="17"/>
      <c r="Q25" s="12"/>
      <c r="R25" s="12"/>
      <c r="S25" s="12"/>
      <c r="T25" s="12"/>
      <c r="U25" s="12"/>
      <c r="V25" s="12"/>
      <c r="W25" s="18"/>
      <c r="X25" s="15"/>
      <c r="Y25" s="17"/>
      <c r="Z25" s="12"/>
      <c r="AA25" s="12"/>
      <c r="AB25" s="12"/>
      <c r="AC25" s="12"/>
      <c r="AD25" s="12"/>
      <c r="AE25" s="12"/>
      <c r="AF25" s="18"/>
      <c r="AG25" s="15"/>
      <c r="AH25" s="17"/>
      <c r="AI25" s="12"/>
      <c r="AJ25" s="12"/>
      <c r="AK25" s="12"/>
      <c r="AL25" s="12"/>
      <c r="AM25" s="12"/>
      <c r="AN25" s="12"/>
      <c r="AO25" s="18"/>
      <c r="AP25" s="23"/>
      <c r="AQ25" s="17"/>
      <c r="AR25" s="12"/>
      <c r="AS25" s="12"/>
      <c r="AT25" s="12"/>
      <c r="AU25" s="12"/>
      <c r="AV25" s="12"/>
      <c r="AW25" s="12"/>
      <c r="AX25" s="18"/>
      <c r="AY25" s="25"/>
      <c r="AZ25" s="26"/>
      <c r="BA25" s="27"/>
      <c r="BB25" s="27"/>
      <c r="BC25" s="27"/>
      <c r="BD25" s="27"/>
      <c r="BE25" s="27"/>
      <c r="BF25" s="27"/>
      <c r="BG25" s="29"/>
      <c r="BH25" s="30"/>
      <c r="BI25" s="26"/>
      <c r="BJ25" s="27"/>
      <c r="BK25" s="27"/>
      <c r="BL25" s="27"/>
      <c r="BM25" s="27"/>
      <c r="BN25" s="27"/>
      <c r="BO25" s="27"/>
      <c r="BP25" s="29"/>
      <c r="BQ25" s="30"/>
    </row>
    <row r="26" ht="29" customHeight="1" spans="1:69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5"/>
      <c r="O26" s="16"/>
      <c r="P26" s="17"/>
      <c r="Q26" s="12"/>
      <c r="R26" s="12"/>
      <c r="S26" s="12"/>
      <c r="T26" s="12"/>
      <c r="U26" s="12"/>
      <c r="V26" s="12"/>
      <c r="W26" s="18"/>
      <c r="X26" s="15"/>
      <c r="Y26" s="17"/>
      <c r="Z26" s="12"/>
      <c r="AA26" s="12"/>
      <c r="AB26" s="12"/>
      <c r="AC26" s="12"/>
      <c r="AD26" s="12"/>
      <c r="AE26" s="12"/>
      <c r="AF26" s="18"/>
      <c r="AG26" s="15"/>
      <c r="AH26" s="17"/>
      <c r="AI26" s="12"/>
      <c r="AJ26" s="12"/>
      <c r="AK26" s="12"/>
      <c r="AL26" s="12"/>
      <c r="AM26" s="12"/>
      <c r="AN26" s="12"/>
      <c r="AO26" s="18"/>
      <c r="AP26" s="23"/>
      <c r="AQ26" s="17"/>
      <c r="AR26" s="12"/>
      <c r="AS26" s="12"/>
      <c r="AT26" s="12"/>
      <c r="AU26" s="12"/>
      <c r="AV26" s="12"/>
      <c r="AW26" s="12"/>
      <c r="AX26" s="18"/>
      <c r="AY26" s="25"/>
      <c r="AZ26" s="26"/>
      <c r="BA26" s="27"/>
      <c r="BB26" s="27"/>
      <c r="BC26" s="27"/>
      <c r="BD26" s="27"/>
      <c r="BE26" s="27"/>
      <c r="BF26" s="27"/>
      <c r="BG26" s="29"/>
      <c r="BH26" s="30"/>
      <c r="BI26" s="26"/>
      <c r="BJ26" s="27"/>
      <c r="BK26" s="27"/>
      <c r="BL26" s="27"/>
      <c r="BM26" s="27"/>
      <c r="BN26" s="27"/>
      <c r="BO26" s="27"/>
      <c r="BP26" s="29"/>
      <c r="BQ26" s="30"/>
    </row>
    <row r="27" ht="29" customHeight="1" spans="1:69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5"/>
      <c r="O27" s="16"/>
      <c r="P27" s="17"/>
      <c r="Q27" s="12"/>
      <c r="R27" s="12"/>
      <c r="S27" s="12"/>
      <c r="T27" s="12"/>
      <c r="U27" s="12"/>
      <c r="V27" s="12"/>
      <c r="W27" s="18"/>
      <c r="X27" s="15"/>
      <c r="Y27" s="17"/>
      <c r="Z27" s="12"/>
      <c r="AA27" s="12"/>
      <c r="AB27" s="12"/>
      <c r="AC27" s="12"/>
      <c r="AD27" s="12"/>
      <c r="AE27" s="12"/>
      <c r="AF27" s="18"/>
      <c r="AG27" s="15"/>
      <c r="AH27" s="17"/>
      <c r="AI27" s="12"/>
      <c r="AJ27" s="12"/>
      <c r="AK27" s="12"/>
      <c r="AL27" s="12"/>
      <c r="AM27" s="12"/>
      <c r="AN27" s="12"/>
      <c r="AO27" s="18"/>
      <c r="AP27" s="23"/>
      <c r="AQ27" s="17"/>
      <c r="AR27" s="12"/>
      <c r="AS27" s="12"/>
      <c r="AT27" s="12"/>
      <c r="AU27" s="12"/>
      <c r="AV27" s="12"/>
      <c r="AW27" s="12"/>
      <c r="AX27" s="18"/>
      <c r="AY27" s="25"/>
      <c r="AZ27" s="26"/>
      <c r="BA27" s="27"/>
      <c r="BB27" s="27"/>
      <c r="BC27" s="27"/>
      <c r="BD27" s="27"/>
      <c r="BE27" s="27"/>
      <c r="BF27" s="27"/>
      <c r="BG27" s="29"/>
      <c r="BH27" s="30"/>
      <c r="BI27" s="26"/>
      <c r="BJ27" s="27"/>
      <c r="BK27" s="27"/>
      <c r="BL27" s="27"/>
      <c r="BM27" s="27"/>
      <c r="BN27" s="27"/>
      <c r="BO27" s="27"/>
      <c r="BP27" s="29"/>
      <c r="BQ27" s="30"/>
    </row>
    <row r="28" ht="29" customHeight="1" spans="1:69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5"/>
      <c r="O28" s="16"/>
      <c r="P28" s="17"/>
      <c r="Q28" s="12"/>
      <c r="R28" s="12"/>
      <c r="S28" s="12"/>
      <c r="T28" s="12"/>
      <c r="U28" s="12"/>
      <c r="V28" s="12"/>
      <c r="W28" s="18"/>
      <c r="X28" s="15"/>
      <c r="Y28" s="17"/>
      <c r="Z28" s="12"/>
      <c r="AA28" s="12"/>
      <c r="AB28" s="12"/>
      <c r="AC28" s="12"/>
      <c r="AD28" s="12"/>
      <c r="AE28" s="12"/>
      <c r="AF28" s="18"/>
      <c r="AG28" s="15"/>
      <c r="AH28" s="17"/>
      <c r="AI28" s="12"/>
      <c r="AJ28" s="12"/>
      <c r="AK28" s="12"/>
      <c r="AL28" s="12"/>
      <c r="AM28" s="12"/>
      <c r="AN28" s="12"/>
      <c r="AO28" s="18"/>
      <c r="AP28" s="23"/>
      <c r="AQ28" s="17"/>
      <c r="AR28" s="12"/>
      <c r="AS28" s="12"/>
      <c r="AT28" s="12"/>
      <c r="AU28" s="12"/>
      <c r="AV28" s="12"/>
      <c r="AW28" s="12"/>
      <c r="AX28" s="18"/>
      <c r="AY28" s="25"/>
      <c r="AZ28" s="26"/>
      <c r="BA28" s="27"/>
      <c r="BB28" s="27"/>
      <c r="BC28" s="27"/>
      <c r="BD28" s="27"/>
      <c r="BE28" s="27"/>
      <c r="BF28" s="27"/>
      <c r="BG28" s="29"/>
      <c r="BH28" s="30"/>
      <c r="BI28" s="26"/>
      <c r="BJ28" s="27"/>
      <c r="BK28" s="27"/>
      <c r="BL28" s="27"/>
      <c r="BM28" s="27"/>
      <c r="BN28" s="27"/>
      <c r="BO28" s="27"/>
      <c r="BP28" s="29"/>
      <c r="BQ28" s="30"/>
    </row>
    <row r="29" ht="29" customHeight="1" spans="1:69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5"/>
      <c r="O29" s="16"/>
      <c r="P29" s="17"/>
      <c r="Q29" s="12"/>
      <c r="R29" s="12"/>
      <c r="S29" s="12"/>
      <c r="T29" s="12"/>
      <c r="U29" s="12"/>
      <c r="V29" s="12"/>
      <c r="W29" s="18"/>
      <c r="X29" s="15"/>
      <c r="Y29" s="17"/>
      <c r="Z29" s="12"/>
      <c r="AA29" s="12"/>
      <c r="AB29" s="12"/>
      <c r="AC29" s="12"/>
      <c r="AD29" s="12"/>
      <c r="AE29" s="12"/>
      <c r="AF29" s="18"/>
      <c r="AG29" s="15"/>
      <c r="AH29" s="17"/>
      <c r="AI29" s="12"/>
      <c r="AJ29" s="12"/>
      <c r="AK29" s="12"/>
      <c r="AL29" s="12"/>
      <c r="AM29" s="12"/>
      <c r="AN29" s="12"/>
      <c r="AO29" s="18"/>
      <c r="AP29" s="23"/>
      <c r="AQ29" s="17"/>
      <c r="AR29" s="12"/>
      <c r="AS29" s="12"/>
      <c r="AT29" s="12"/>
      <c r="AU29" s="12"/>
      <c r="AV29" s="12"/>
      <c r="AW29" s="12"/>
      <c r="AX29" s="18"/>
      <c r="AY29" s="25"/>
      <c r="AZ29" s="26"/>
      <c r="BA29" s="27"/>
      <c r="BB29" s="27"/>
      <c r="BC29" s="27"/>
      <c r="BD29" s="27"/>
      <c r="BE29" s="27"/>
      <c r="BF29" s="27"/>
      <c r="BG29" s="29"/>
      <c r="BH29" s="30"/>
      <c r="BI29" s="26"/>
      <c r="BJ29" s="27"/>
      <c r="BK29" s="27"/>
      <c r="BL29" s="27"/>
      <c r="BM29" s="27"/>
      <c r="BN29" s="27"/>
      <c r="BO29" s="27"/>
      <c r="BP29" s="29"/>
      <c r="BQ29" s="30"/>
    </row>
    <row r="30" ht="29" customHeight="1" spans="1:69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5"/>
      <c r="O30" s="16"/>
      <c r="P30" s="17"/>
      <c r="Q30" s="12"/>
      <c r="R30" s="12"/>
      <c r="S30" s="12"/>
      <c r="T30" s="12"/>
      <c r="U30" s="12"/>
      <c r="V30" s="12"/>
      <c r="W30" s="18"/>
      <c r="X30" s="15"/>
      <c r="Y30" s="17"/>
      <c r="Z30" s="12"/>
      <c r="AA30" s="12"/>
      <c r="AB30" s="12"/>
      <c r="AC30" s="12"/>
      <c r="AD30" s="12"/>
      <c r="AE30" s="12"/>
      <c r="AF30" s="18"/>
      <c r="AG30" s="15"/>
      <c r="AH30" s="17"/>
      <c r="AI30" s="12"/>
      <c r="AJ30" s="12"/>
      <c r="AK30" s="12"/>
      <c r="AL30" s="12"/>
      <c r="AM30" s="12"/>
      <c r="AN30" s="12"/>
      <c r="AO30" s="18"/>
      <c r="AP30" s="23"/>
      <c r="AQ30" s="17"/>
      <c r="AR30" s="12"/>
      <c r="AS30" s="12"/>
      <c r="AT30" s="12"/>
      <c r="AU30" s="12"/>
      <c r="AV30" s="12"/>
      <c r="AW30" s="12"/>
      <c r="AX30" s="18"/>
      <c r="AY30" s="25"/>
      <c r="AZ30" s="26"/>
      <c r="BA30" s="27"/>
      <c r="BB30" s="27"/>
      <c r="BC30" s="27"/>
      <c r="BD30" s="27"/>
      <c r="BE30" s="27"/>
      <c r="BF30" s="27"/>
      <c r="BG30" s="29"/>
      <c r="BH30" s="30"/>
      <c r="BI30" s="26"/>
      <c r="BJ30" s="27"/>
      <c r="BK30" s="27"/>
      <c r="BL30" s="27"/>
      <c r="BM30" s="27"/>
      <c r="BN30" s="27"/>
      <c r="BO30" s="27"/>
      <c r="BP30" s="29"/>
      <c r="BQ30" s="30"/>
    </row>
    <row r="31" ht="29" customHeight="1" spans="1:69">
      <c r="A31" s="1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5"/>
      <c r="O31" s="16"/>
      <c r="P31" s="17"/>
      <c r="Q31" s="12"/>
      <c r="R31" s="12"/>
      <c r="S31" s="12"/>
      <c r="T31" s="12"/>
      <c r="U31" s="12"/>
      <c r="V31" s="12"/>
      <c r="W31" s="18"/>
      <c r="X31" s="15"/>
      <c r="Y31" s="17"/>
      <c r="Z31" s="12"/>
      <c r="AA31" s="12"/>
      <c r="AB31" s="12"/>
      <c r="AC31" s="12"/>
      <c r="AD31" s="12"/>
      <c r="AE31" s="12"/>
      <c r="AF31" s="18"/>
      <c r="AG31" s="15"/>
      <c r="AH31" s="17"/>
      <c r="AI31" s="12"/>
      <c r="AJ31" s="12"/>
      <c r="AK31" s="12"/>
      <c r="AL31" s="12"/>
      <c r="AM31" s="12"/>
      <c r="AN31" s="12"/>
      <c r="AO31" s="18"/>
      <c r="AP31" s="23"/>
      <c r="AQ31" s="17"/>
      <c r="AR31" s="12"/>
      <c r="AS31" s="12"/>
      <c r="AT31" s="12"/>
      <c r="AU31" s="12"/>
      <c r="AV31" s="12"/>
      <c r="AW31" s="12"/>
      <c r="AX31" s="18"/>
      <c r="AY31" s="25"/>
      <c r="AZ31" s="26"/>
      <c r="BA31" s="27"/>
      <c r="BB31" s="27"/>
      <c r="BC31" s="27"/>
      <c r="BD31" s="27"/>
      <c r="BE31" s="27"/>
      <c r="BF31" s="27"/>
      <c r="BG31" s="29"/>
      <c r="BH31" s="30"/>
      <c r="BI31" s="26"/>
      <c r="BJ31" s="27"/>
      <c r="BK31" s="27"/>
      <c r="BL31" s="27"/>
      <c r="BM31" s="27"/>
      <c r="BN31" s="27"/>
      <c r="BO31" s="27"/>
      <c r="BP31" s="29"/>
      <c r="BQ31" s="30"/>
    </row>
    <row r="32" ht="29" customHeight="1" spans="1:69">
      <c r="A32" s="1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5"/>
      <c r="O32" s="16"/>
      <c r="P32" s="17"/>
      <c r="Q32" s="12"/>
      <c r="R32" s="12"/>
      <c r="S32" s="12"/>
      <c r="T32" s="12"/>
      <c r="U32" s="12"/>
      <c r="V32" s="12"/>
      <c r="W32" s="18"/>
      <c r="X32" s="15"/>
      <c r="Y32" s="17"/>
      <c r="Z32" s="12"/>
      <c r="AA32" s="12"/>
      <c r="AB32" s="12"/>
      <c r="AC32" s="12"/>
      <c r="AD32" s="12"/>
      <c r="AE32" s="12"/>
      <c r="AF32" s="18"/>
      <c r="AG32" s="15"/>
      <c r="AH32" s="17"/>
      <c r="AI32" s="12"/>
      <c r="AJ32" s="12"/>
      <c r="AK32" s="12"/>
      <c r="AL32" s="12"/>
      <c r="AM32" s="12"/>
      <c r="AN32" s="12"/>
      <c r="AO32" s="18"/>
      <c r="AP32" s="23"/>
      <c r="AQ32" s="17"/>
      <c r="AR32" s="12"/>
      <c r="AS32" s="12"/>
      <c r="AT32" s="12"/>
      <c r="AU32" s="12"/>
      <c r="AV32" s="12"/>
      <c r="AW32" s="12"/>
      <c r="AX32" s="18"/>
      <c r="AY32" s="25"/>
      <c r="AZ32" s="26"/>
      <c r="BA32" s="27"/>
      <c r="BB32" s="27"/>
      <c r="BC32" s="27"/>
      <c r="BD32" s="27"/>
      <c r="BE32" s="27"/>
      <c r="BF32" s="27"/>
      <c r="BG32" s="29"/>
      <c r="BH32" s="30"/>
      <c r="BI32" s="26"/>
      <c r="BJ32" s="27"/>
      <c r="BK32" s="27"/>
      <c r="BL32" s="27"/>
      <c r="BM32" s="27"/>
      <c r="BN32" s="27"/>
      <c r="BO32" s="27"/>
      <c r="BP32" s="29"/>
      <c r="BQ32" s="30"/>
    </row>
    <row r="33" ht="29" customHeight="1" spans="1:69">
      <c r="A33" s="1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5"/>
      <c r="O33" s="16"/>
      <c r="P33" s="17"/>
      <c r="Q33" s="12"/>
      <c r="R33" s="12"/>
      <c r="S33" s="12"/>
      <c r="T33" s="12"/>
      <c r="U33" s="12"/>
      <c r="V33" s="12"/>
      <c r="W33" s="18"/>
      <c r="X33" s="15"/>
      <c r="Y33" s="17"/>
      <c r="Z33" s="12"/>
      <c r="AA33" s="12"/>
      <c r="AB33" s="12"/>
      <c r="AC33" s="12"/>
      <c r="AD33" s="12"/>
      <c r="AE33" s="12"/>
      <c r="AF33" s="18"/>
      <c r="AG33" s="15"/>
      <c r="AH33" s="17"/>
      <c r="AI33" s="12"/>
      <c r="AJ33" s="12"/>
      <c r="AK33" s="12"/>
      <c r="AL33" s="12"/>
      <c r="AM33" s="12"/>
      <c r="AN33" s="12"/>
      <c r="AO33" s="18"/>
      <c r="AP33" s="23"/>
      <c r="AQ33" s="17"/>
      <c r="AR33" s="12"/>
      <c r="AS33" s="12"/>
      <c r="AT33" s="12"/>
      <c r="AU33" s="12"/>
      <c r="AV33" s="12"/>
      <c r="AW33" s="12"/>
      <c r="AX33" s="18"/>
      <c r="AY33" s="25"/>
      <c r="AZ33" s="26"/>
      <c r="BA33" s="27"/>
      <c r="BB33" s="27"/>
      <c r="BC33" s="27"/>
      <c r="BD33" s="27"/>
      <c r="BE33" s="27"/>
      <c r="BF33" s="27"/>
      <c r="BG33" s="29"/>
      <c r="BH33" s="30"/>
      <c r="BI33" s="26"/>
      <c r="BJ33" s="27"/>
      <c r="BK33" s="27"/>
      <c r="BL33" s="27"/>
      <c r="BM33" s="27"/>
      <c r="BN33" s="27"/>
      <c r="BO33" s="27"/>
      <c r="BP33" s="29"/>
      <c r="BQ33" s="30"/>
    </row>
    <row r="34" ht="29" customHeight="1" spans="1:69">
      <c r="A34" s="1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5"/>
      <c r="O34" s="16"/>
      <c r="P34" s="17"/>
      <c r="Q34" s="12"/>
      <c r="R34" s="12"/>
      <c r="S34" s="12"/>
      <c r="T34" s="12"/>
      <c r="U34" s="12"/>
      <c r="V34" s="12"/>
      <c r="W34" s="18"/>
      <c r="X34" s="15"/>
      <c r="Y34" s="17"/>
      <c r="Z34" s="12"/>
      <c r="AA34" s="12"/>
      <c r="AB34" s="12"/>
      <c r="AC34" s="12"/>
      <c r="AD34" s="12"/>
      <c r="AE34" s="12"/>
      <c r="AF34" s="18"/>
      <c r="AG34" s="15"/>
      <c r="AH34" s="17"/>
      <c r="AI34" s="12"/>
      <c r="AJ34" s="12"/>
      <c r="AK34" s="12"/>
      <c r="AL34" s="12"/>
      <c r="AM34" s="12"/>
      <c r="AN34" s="12"/>
      <c r="AO34" s="18"/>
      <c r="AP34" s="23"/>
      <c r="AQ34" s="17"/>
      <c r="AR34" s="12"/>
      <c r="AS34" s="12"/>
      <c r="AT34" s="12"/>
      <c r="AU34" s="12"/>
      <c r="AV34" s="12"/>
      <c r="AW34" s="12"/>
      <c r="AX34" s="18"/>
      <c r="AY34" s="25"/>
      <c r="AZ34" s="26"/>
      <c r="BA34" s="27"/>
      <c r="BB34" s="27"/>
      <c r="BC34" s="27"/>
      <c r="BD34" s="27"/>
      <c r="BE34" s="27"/>
      <c r="BF34" s="27"/>
      <c r="BG34" s="29"/>
      <c r="BH34" s="30"/>
      <c r="BI34" s="26"/>
      <c r="BJ34" s="27"/>
      <c r="BK34" s="27"/>
      <c r="BL34" s="27"/>
      <c r="BM34" s="27"/>
      <c r="BN34" s="27"/>
      <c r="BO34" s="27"/>
      <c r="BP34" s="29"/>
      <c r="BQ34" s="30"/>
    </row>
    <row r="35" ht="29" customHeight="1" spans="1:69">
      <c r="A35" s="1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5"/>
      <c r="O35" s="16"/>
      <c r="P35" s="17"/>
      <c r="Q35" s="12"/>
      <c r="R35" s="12"/>
      <c r="S35" s="12"/>
      <c r="T35" s="12"/>
      <c r="U35" s="12"/>
      <c r="V35" s="12"/>
      <c r="W35" s="18"/>
      <c r="X35" s="15"/>
      <c r="Y35" s="17"/>
      <c r="Z35" s="12"/>
      <c r="AA35" s="12"/>
      <c r="AB35" s="12"/>
      <c r="AC35" s="12"/>
      <c r="AD35" s="12"/>
      <c r="AE35" s="12"/>
      <c r="AF35" s="18"/>
      <c r="AG35" s="15"/>
      <c r="AH35" s="17"/>
      <c r="AI35" s="12"/>
      <c r="AJ35" s="12"/>
      <c r="AK35" s="12"/>
      <c r="AL35" s="12"/>
      <c r="AM35" s="12"/>
      <c r="AN35" s="12"/>
      <c r="AO35" s="18"/>
      <c r="AP35" s="23"/>
      <c r="AQ35" s="17"/>
      <c r="AR35" s="12"/>
      <c r="AS35" s="12"/>
      <c r="AT35" s="12"/>
      <c r="AU35" s="12"/>
      <c r="AV35" s="12"/>
      <c r="AW35" s="12"/>
      <c r="AX35" s="18"/>
      <c r="AY35" s="25"/>
      <c r="AZ35" s="26"/>
      <c r="BA35" s="27"/>
      <c r="BB35" s="27"/>
      <c r="BC35" s="27"/>
      <c r="BD35" s="27"/>
      <c r="BE35" s="27"/>
      <c r="BF35" s="27"/>
      <c r="BG35" s="29"/>
      <c r="BH35" s="30"/>
      <c r="BI35" s="26"/>
      <c r="BJ35" s="27"/>
      <c r="BK35" s="27"/>
      <c r="BL35" s="27"/>
      <c r="BM35" s="27"/>
      <c r="BN35" s="27"/>
      <c r="BO35" s="27"/>
      <c r="BP35" s="29"/>
      <c r="BQ35" s="30"/>
    </row>
    <row r="36" ht="29" customHeight="1" spans="1:69">
      <c r="A36" s="1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5"/>
      <c r="O36" s="16"/>
      <c r="P36" s="17"/>
      <c r="Q36" s="12"/>
      <c r="R36" s="12"/>
      <c r="S36" s="12"/>
      <c r="T36" s="12"/>
      <c r="U36" s="12"/>
      <c r="V36" s="12"/>
      <c r="W36" s="18"/>
      <c r="X36" s="15"/>
      <c r="Y36" s="17"/>
      <c r="Z36" s="12"/>
      <c r="AA36" s="12"/>
      <c r="AB36" s="12"/>
      <c r="AC36" s="12"/>
      <c r="AD36" s="12"/>
      <c r="AE36" s="12"/>
      <c r="AF36" s="18"/>
      <c r="AG36" s="15"/>
      <c r="AH36" s="17"/>
      <c r="AI36" s="12"/>
      <c r="AJ36" s="12"/>
      <c r="AK36" s="12"/>
      <c r="AL36" s="12"/>
      <c r="AM36" s="12"/>
      <c r="AN36" s="12"/>
      <c r="AO36" s="18"/>
      <c r="AP36" s="23"/>
      <c r="AQ36" s="17"/>
      <c r="AR36" s="12"/>
      <c r="AS36" s="12"/>
      <c r="AT36" s="12"/>
      <c r="AU36" s="12"/>
      <c r="AV36" s="12"/>
      <c r="AW36" s="12"/>
      <c r="AX36" s="18"/>
      <c r="AY36" s="25"/>
      <c r="AZ36" s="26"/>
      <c r="BA36" s="27"/>
      <c r="BB36" s="27"/>
      <c r="BC36" s="27"/>
      <c r="BD36" s="27"/>
      <c r="BE36" s="27"/>
      <c r="BF36" s="27"/>
      <c r="BG36" s="29"/>
      <c r="BH36" s="30"/>
      <c r="BI36" s="26"/>
      <c r="BJ36" s="27"/>
      <c r="BK36" s="27"/>
      <c r="BL36" s="27"/>
      <c r="BM36" s="27"/>
      <c r="BN36" s="27"/>
      <c r="BO36" s="27"/>
      <c r="BP36" s="29"/>
      <c r="BQ36" s="30"/>
    </row>
    <row r="37" ht="29" customHeight="1" spans="1:69">
      <c r="A37" s="1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5"/>
      <c r="O37" s="16"/>
      <c r="P37" s="17"/>
      <c r="Q37" s="12"/>
      <c r="R37" s="12"/>
      <c r="S37" s="12"/>
      <c r="T37" s="12"/>
      <c r="U37" s="12"/>
      <c r="V37" s="12"/>
      <c r="W37" s="18"/>
      <c r="X37" s="15"/>
      <c r="Y37" s="17"/>
      <c r="Z37" s="12"/>
      <c r="AA37" s="12"/>
      <c r="AB37" s="12"/>
      <c r="AC37" s="12"/>
      <c r="AD37" s="12"/>
      <c r="AE37" s="12"/>
      <c r="AF37" s="18"/>
      <c r="AG37" s="15"/>
      <c r="AH37" s="17"/>
      <c r="AI37" s="12"/>
      <c r="AJ37" s="12"/>
      <c r="AK37" s="12"/>
      <c r="AL37" s="12"/>
      <c r="AM37" s="12"/>
      <c r="AN37" s="12"/>
      <c r="AO37" s="18"/>
      <c r="AP37" s="23"/>
      <c r="AQ37" s="17"/>
      <c r="AR37" s="12"/>
      <c r="AS37" s="12"/>
      <c r="AT37" s="12"/>
      <c r="AU37" s="12"/>
      <c r="AV37" s="12"/>
      <c r="AW37" s="12"/>
      <c r="AX37" s="18"/>
      <c r="AY37" s="25"/>
      <c r="AZ37" s="26"/>
      <c r="BA37" s="27"/>
      <c r="BB37" s="27"/>
      <c r="BC37" s="27"/>
      <c r="BD37" s="27"/>
      <c r="BE37" s="27"/>
      <c r="BF37" s="27"/>
      <c r="BG37" s="29"/>
      <c r="BH37" s="30"/>
      <c r="BI37" s="26"/>
      <c r="BJ37" s="27"/>
      <c r="BK37" s="27"/>
      <c r="BL37" s="27"/>
      <c r="BM37" s="27"/>
      <c r="BN37" s="27"/>
      <c r="BO37" s="27"/>
      <c r="BP37" s="29"/>
      <c r="BQ37" s="30"/>
    </row>
    <row r="38" ht="29" customHeight="1" spans="1:69">
      <c r="A38" s="1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5"/>
      <c r="O38" s="16"/>
      <c r="P38" s="17"/>
      <c r="Q38" s="12"/>
      <c r="R38" s="12"/>
      <c r="S38" s="12"/>
      <c r="T38" s="12"/>
      <c r="U38" s="12"/>
      <c r="V38" s="12"/>
      <c r="W38" s="18"/>
      <c r="X38" s="15"/>
      <c r="Y38" s="17"/>
      <c r="Z38" s="12"/>
      <c r="AA38" s="12"/>
      <c r="AB38" s="12"/>
      <c r="AC38" s="12"/>
      <c r="AD38" s="12"/>
      <c r="AE38" s="12"/>
      <c r="AF38" s="18"/>
      <c r="AG38" s="15"/>
      <c r="AH38" s="17"/>
      <c r="AI38" s="12"/>
      <c r="AJ38" s="12"/>
      <c r="AK38" s="12"/>
      <c r="AL38" s="12"/>
      <c r="AM38" s="12"/>
      <c r="AN38" s="12"/>
      <c r="AO38" s="18"/>
      <c r="AP38" s="23"/>
      <c r="AQ38" s="17"/>
      <c r="AR38" s="12"/>
      <c r="AS38" s="12"/>
      <c r="AT38" s="12"/>
      <c r="AU38" s="12"/>
      <c r="AV38" s="12"/>
      <c r="AW38" s="12"/>
      <c r="AX38" s="18"/>
      <c r="AY38" s="25"/>
      <c r="AZ38" s="26"/>
      <c r="BA38" s="27"/>
      <c r="BB38" s="27"/>
      <c r="BC38" s="27"/>
      <c r="BD38" s="27"/>
      <c r="BE38" s="27"/>
      <c r="BF38" s="27"/>
      <c r="BG38" s="29"/>
      <c r="BH38" s="30"/>
      <c r="BI38" s="26"/>
      <c r="BJ38" s="27"/>
      <c r="BK38" s="27"/>
      <c r="BL38" s="27"/>
      <c r="BM38" s="27"/>
      <c r="BN38" s="27"/>
      <c r="BO38" s="27"/>
      <c r="BP38" s="29"/>
      <c r="BQ38" s="30"/>
    </row>
    <row r="39" ht="29" customHeight="1" spans="1:69">
      <c r="A39" s="1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5"/>
      <c r="O39" s="16"/>
      <c r="P39" s="17"/>
      <c r="Q39" s="12"/>
      <c r="R39" s="12"/>
      <c r="S39" s="12"/>
      <c r="T39" s="12"/>
      <c r="U39" s="12"/>
      <c r="V39" s="12"/>
      <c r="W39" s="18"/>
      <c r="X39" s="15"/>
      <c r="Y39" s="17"/>
      <c r="Z39" s="12"/>
      <c r="AA39" s="12"/>
      <c r="AB39" s="12"/>
      <c r="AC39" s="12"/>
      <c r="AD39" s="12"/>
      <c r="AE39" s="12"/>
      <c r="AF39" s="18"/>
      <c r="AG39" s="15"/>
      <c r="AH39" s="17"/>
      <c r="AI39" s="12"/>
      <c r="AJ39" s="12"/>
      <c r="AK39" s="12"/>
      <c r="AL39" s="12"/>
      <c r="AM39" s="12"/>
      <c r="AN39" s="12"/>
      <c r="AO39" s="18"/>
      <c r="AP39" s="23"/>
      <c r="AQ39" s="17"/>
      <c r="AR39" s="12"/>
      <c r="AS39" s="12"/>
      <c r="AT39" s="12"/>
      <c r="AU39" s="12"/>
      <c r="AV39" s="12"/>
      <c r="AW39" s="12"/>
      <c r="AX39" s="18"/>
      <c r="AY39" s="25"/>
      <c r="AZ39" s="26"/>
      <c r="BA39" s="27"/>
      <c r="BB39" s="27"/>
      <c r="BC39" s="27"/>
      <c r="BD39" s="27"/>
      <c r="BE39" s="27"/>
      <c r="BF39" s="27"/>
      <c r="BG39" s="29"/>
      <c r="BH39" s="30"/>
      <c r="BI39" s="26"/>
      <c r="BJ39" s="27"/>
      <c r="BK39" s="27"/>
      <c r="BL39" s="27"/>
      <c r="BM39" s="27"/>
      <c r="BN39" s="27"/>
      <c r="BO39" s="27"/>
      <c r="BP39" s="29"/>
      <c r="BQ39" s="30"/>
    </row>
    <row r="40" ht="29" customHeight="1" spans="1:69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5"/>
      <c r="O40" s="16"/>
      <c r="P40" s="17"/>
      <c r="Q40" s="12"/>
      <c r="R40" s="12"/>
      <c r="S40" s="12"/>
      <c r="T40" s="12"/>
      <c r="U40" s="12"/>
      <c r="V40" s="12"/>
      <c r="W40" s="18"/>
      <c r="X40" s="15"/>
      <c r="Y40" s="17"/>
      <c r="Z40" s="12"/>
      <c r="AA40" s="12"/>
      <c r="AB40" s="12"/>
      <c r="AC40" s="12"/>
      <c r="AD40" s="12"/>
      <c r="AE40" s="12"/>
      <c r="AF40" s="18"/>
      <c r="AG40" s="15"/>
      <c r="AH40" s="17"/>
      <c r="AI40" s="12"/>
      <c r="AJ40" s="12"/>
      <c r="AK40" s="12"/>
      <c r="AL40" s="12"/>
      <c r="AM40" s="12"/>
      <c r="AN40" s="12"/>
      <c r="AO40" s="18"/>
      <c r="AP40" s="23"/>
      <c r="AQ40" s="17"/>
      <c r="AR40" s="12"/>
      <c r="AS40" s="12"/>
      <c r="AT40" s="12"/>
      <c r="AU40" s="12"/>
      <c r="AV40" s="12"/>
      <c r="AW40" s="12"/>
      <c r="AX40" s="18"/>
      <c r="AY40" s="25"/>
      <c r="AZ40" s="26"/>
      <c r="BA40" s="27"/>
      <c r="BB40" s="27"/>
      <c r="BC40" s="27"/>
      <c r="BD40" s="27"/>
      <c r="BE40" s="27"/>
      <c r="BF40" s="27"/>
      <c r="BG40" s="29"/>
      <c r="BH40" s="30"/>
      <c r="BI40" s="26"/>
      <c r="BJ40" s="27"/>
      <c r="BK40" s="27"/>
      <c r="BL40" s="27"/>
      <c r="BM40" s="27"/>
      <c r="BN40" s="27"/>
      <c r="BO40" s="27"/>
      <c r="BP40" s="29"/>
      <c r="BQ40" s="30"/>
    </row>
    <row r="41" ht="29" customHeight="1" spans="1:69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5"/>
      <c r="O41" s="16"/>
      <c r="P41" s="17"/>
      <c r="Q41" s="12"/>
      <c r="R41" s="12"/>
      <c r="S41" s="12"/>
      <c r="T41" s="12"/>
      <c r="U41" s="12"/>
      <c r="V41" s="12"/>
      <c r="W41" s="18"/>
      <c r="X41" s="15"/>
      <c r="Y41" s="17"/>
      <c r="Z41" s="12"/>
      <c r="AA41" s="12"/>
      <c r="AB41" s="12"/>
      <c r="AC41" s="12"/>
      <c r="AD41" s="12"/>
      <c r="AE41" s="12"/>
      <c r="AF41" s="18"/>
      <c r="AG41" s="15"/>
      <c r="AH41" s="17"/>
      <c r="AI41" s="12"/>
      <c r="AJ41" s="12"/>
      <c r="AK41" s="12"/>
      <c r="AL41" s="12"/>
      <c r="AM41" s="12"/>
      <c r="AN41" s="12"/>
      <c r="AO41" s="18"/>
      <c r="AP41" s="23"/>
      <c r="AQ41" s="17"/>
      <c r="AR41" s="12"/>
      <c r="AS41" s="12"/>
      <c r="AT41" s="12"/>
      <c r="AU41" s="12"/>
      <c r="AV41" s="12"/>
      <c r="AW41" s="12"/>
      <c r="AX41" s="18"/>
      <c r="AY41" s="25"/>
      <c r="AZ41" s="26"/>
      <c r="BA41" s="27"/>
      <c r="BB41" s="27"/>
      <c r="BC41" s="27"/>
      <c r="BD41" s="27"/>
      <c r="BE41" s="27"/>
      <c r="BF41" s="27"/>
      <c r="BG41" s="29"/>
      <c r="BH41" s="30"/>
      <c r="BI41" s="26"/>
      <c r="BJ41" s="27"/>
      <c r="BK41" s="27"/>
      <c r="BL41" s="27"/>
      <c r="BM41" s="27"/>
      <c r="BN41" s="27"/>
      <c r="BO41" s="27"/>
      <c r="BP41" s="29"/>
      <c r="BQ41" s="30"/>
    </row>
    <row r="42" ht="29" customHeight="1" spans="1:69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5"/>
      <c r="O42" s="16"/>
      <c r="P42" s="17"/>
      <c r="Q42" s="12"/>
      <c r="R42" s="12"/>
      <c r="S42" s="12"/>
      <c r="T42" s="12"/>
      <c r="U42" s="12"/>
      <c r="V42" s="12"/>
      <c r="W42" s="18"/>
      <c r="X42" s="15"/>
      <c r="Y42" s="17"/>
      <c r="Z42" s="12"/>
      <c r="AA42" s="12"/>
      <c r="AB42" s="12"/>
      <c r="AC42" s="12"/>
      <c r="AD42" s="12"/>
      <c r="AE42" s="12"/>
      <c r="AF42" s="18"/>
      <c r="AG42" s="15"/>
      <c r="AH42" s="17"/>
      <c r="AI42" s="12"/>
      <c r="AJ42" s="12"/>
      <c r="AK42" s="12"/>
      <c r="AL42" s="12"/>
      <c r="AM42" s="12"/>
      <c r="AN42" s="12"/>
      <c r="AO42" s="18"/>
      <c r="AP42" s="23"/>
      <c r="AQ42" s="17"/>
      <c r="AR42" s="12"/>
      <c r="AS42" s="12"/>
      <c r="AT42" s="12"/>
      <c r="AU42" s="12"/>
      <c r="AV42" s="12"/>
      <c r="AW42" s="12"/>
      <c r="AX42" s="18"/>
      <c r="AY42" s="25"/>
      <c r="AZ42" s="26"/>
      <c r="BA42" s="27"/>
      <c r="BB42" s="27"/>
      <c r="BC42" s="27"/>
      <c r="BD42" s="27"/>
      <c r="BE42" s="27"/>
      <c r="BF42" s="27"/>
      <c r="BG42" s="29"/>
      <c r="BH42" s="30"/>
      <c r="BI42" s="26"/>
      <c r="BJ42" s="27"/>
      <c r="BK42" s="27"/>
      <c r="BL42" s="27"/>
      <c r="BM42" s="27"/>
      <c r="BN42" s="27"/>
      <c r="BO42" s="27"/>
      <c r="BP42" s="29"/>
      <c r="BQ42" s="30"/>
    </row>
    <row r="43" ht="29" customHeight="1" spans="1:69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5"/>
      <c r="O43" s="16"/>
      <c r="P43" s="17"/>
      <c r="Q43" s="12"/>
      <c r="R43" s="12"/>
      <c r="S43" s="12"/>
      <c r="T43" s="12"/>
      <c r="U43" s="12"/>
      <c r="V43" s="12"/>
      <c r="W43" s="18"/>
      <c r="X43" s="15"/>
      <c r="Y43" s="17"/>
      <c r="Z43" s="12"/>
      <c r="AA43" s="12"/>
      <c r="AB43" s="12"/>
      <c r="AC43" s="12"/>
      <c r="AD43" s="12"/>
      <c r="AE43" s="12"/>
      <c r="AF43" s="18"/>
      <c r="AG43" s="15"/>
      <c r="AH43" s="17"/>
      <c r="AI43" s="12"/>
      <c r="AJ43" s="12"/>
      <c r="AK43" s="12"/>
      <c r="AL43" s="12"/>
      <c r="AM43" s="12"/>
      <c r="AN43" s="12"/>
      <c r="AO43" s="18"/>
      <c r="AP43" s="23"/>
      <c r="AQ43" s="17"/>
      <c r="AR43" s="12"/>
      <c r="AS43" s="12"/>
      <c r="AT43" s="12"/>
      <c r="AU43" s="12"/>
      <c r="AV43" s="12"/>
      <c r="AW43" s="12"/>
      <c r="AX43" s="18"/>
      <c r="AY43" s="25"/>
      <c r="AZ43" s="26"/>
      <c r="BA43" s="27"/>
      <c r="BB43" s="27"/>
      <c r="BC43" s="27"/>
      <c r="BD43" s="27"/>
      <c r="BE43" s="27"/>
      <c r="BF43" s="27"/>
      <c r="BG43" s="29"/>
      <c r="BH43" s="30"/>
      <c r="BI43" s="26"/>
      <c r="BJ43" s="27"/>
      <c r="BK43" s="27"/>
      <c r="BL43" s="27"/>
      <c r="BM43" s="27"/>
      <c r="BN43" s="27"/>
      <c r="BO43" s="27"/>
      <c r="BP43" s="29"/>
      <c r="BQ43" s="30"/>
    </row>
    <row r="44" ht="29" customHeight="1" spans="1:69">
      <c r="A44" s="1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5"/>
      <c r="O44" s="16"/>
      <c r="P44" s="17"/>
      <c r="Q44" s="12"/>
      <c r="R44" s="12"/>
      <c r="S44" s="12"/>
      <c r="T44" s="12"/>
      <c r="U44" s="12"/>
      <c r="V44" s="12"/>
      <c r="W44" s="18"/>
      <c r="X44" s="15"/>
      <c r="Y44" s="17"/>
      <c r="Z44" s="12"/>
      <c r="AA44" s="12"/>
      <c r="AB44" s="12"/>
      <c r="AC44" s="12"/>
      <c r="AD44" s="12"/>
      <c r="AE44" s="12"/>
      <c r="AF44" s="18"/>
      <c r="AG44" s="15"/>
      <c r="AH44" s="17"/>
      <c r="AI44" s="12"/>
      <c r="AJ44" s="12"/>
      <c r="AK44" s="12"/>
      <c r="AL44" s="12"/>
      <c r="AM44" s="12"/>
      <c r="AN44" s="12"/>
      <c r="AO44" s="18"/>
      <c r="AP44" s="23"/>
      <c r="AQ44" s="17"/>
      <c r="AR44" s="12"/>
      <c r="AS44" s="12"/>
      <c r="AT44" s="12"/>
      <c r="AU44" s="12"/>
      <c r="AV44" s="12"/>
      <c r="AW44" s="12"/>
      <c r="AX44" s="18"/>
      <c r="AY44" s="25"/>
      <c r="AZ44" s="26"/>
      <c r="BA44" s="27"/>
      <c r="BB44" s="27"/>
      <c r="BC44" s="27"/>
      <c r="BD44" s="27"/>
      <c r="BE44" s="27"/>
      <c r="BF44" s="27"/>
      <c r="BG44" s="29"/>
      <c r="BH44" s="30"/>
      <c r="BI44" s="26"/>
      <c r="BJ44" s="27"/>
      <c r="BK44" s="27"/>
      <c r="BL44" s="27"/>
      <c r="BM44" s="27"/>
      <c r="BN44" s="27"/>
      <c r="BO44" s="27"/>
      <c r="BP44" s="29"/>
      <c r="BQ44" s="30"/>
    </row>
    <row r="45" ht="29" customHeight="1" spans="1:69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5"/>
      <c r="O45" s="16"/>
      <c r="P45" s="17"/>
      <c r="Q45" s="12"/>
      <c r="R45" s="12"/>
      <c r="S45" s="12"/>
      <c r="T45" s="12"/>
      <c r="U45" s="12"/>
      <c r="V45" s="12"/>
      <c r="W45" s="18"/>
      <c r="X45" s="15"/>
      <c r="Y45" s="17"/>
      <c r="Z45" s="12"/>
      <c r="AA45" s="12"/>
      <c r="AB45" s="12"/>
      <c r="AC45" s="12"/>
      <c r="AD45" s="12"/>
      <c r="AE45" s="12"/>
      <c r="AF45" s="18"/>
      <c r="AG45" s="15"/>
      <c r="AH45" s="17"/>
      <c r="AI45" s="12"/>
      <c r="AJ45" s="12"/>
      <c r="AK45" s="12"/>
      <c r="AL45" s="12"/>
      <c r="AM45" s="12"/>
      <c r="AN45" s="12"/>
      <c r="AO45" s="18"/>
      <c r="AP45" s="23"/>
      <c r="AQ45" s="17"/>
      <c r="AR45" s="12"/>
      <c r="AS45" s="12"/>
      <c r="AT45" s="12"/>
      <c r="AU45" s="12"/>
      <c r="AV45" s="12"/>
      <c r="AW45" s="12"/>
      <c r="AX45" s="18"/>
      <c r="AY45" s="25"/>
      <c r="AZ45" s="26"/>
      <c r="BA45" s="27"/>
      <c r="BB45" s="27"/>
      <c r="BC45" s="27"/>
      <c r="BD45" s="27"/>
      <c r="BE45" s="27"/>
      <c r="BF45" s="27"/>
      <c r="BG45" s="29"/>
      <c r="BH45" s="30"/>
      <c r="BI45" s="26"/>
      <c r="BJ45" s="27"/>
      <c r="BK45" s="27"/>
      <c r="BL45" s="27"/>
      <c r="BM45" s="27"/>
      <c r="BN45" s="27"/>
      <c r="BO45" s="27"/>
      <c r="BP45" s="29"/>
      <c r="BQ45" s="30"/>
    </row>
    <row r="46" ht="29" customHeight="1" spans="1:69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5"/>
      <c r="O46" s="16"/>
      <c r="P46" s="17"/>
      <c r="Q46" s="12"/>
      <c r="R46" s="12"/>
      <c r="S46" s="12"/>
      <c r="T46" s="12"/>
      <c r="U46" s="12"/>
      <c r="V46" s="12"/>
      <c r="W46" s="18"/>
      <c r="X46" s="15"/>
      <c r="Y46" s="17"/>
      <c r="Z46" s="12"/>
      <c r="AA46" s="12"/>
      <c r="AB46" s="12"/>
      <c r="AC46" s="12"/>
      <c r="AD46" s="12"/>
      <c r="AE46" s="12"/>
      <c r="AF46" s="18"/>
      <c r="AG46" s="15"/>
      <c r="AH46" s="17"/>
      <c r="AI46" s="12"/>
      <c r="AJ46" s="12"/>
      <c r="AK46" s="12"/>
      <c r="AL46" s="12"/>
      <c r="AM46" s="12"/>
      <c r="AN46" s="12"/>
      <c r="AO46" s="18"/>
      <c r="AP46" s="23"/>
      <c r="AQ46" s="17"/>
      <c r="AR46" s="12"/>
      <c r="AS46" s="12"/>
      <c r="AT46" s="12"/>
      <c r="AU46" s="12"/>
      <c r="AV46" s="12"/>
      <c r="AW46" s="12"/>
      <c r="AX46" s="18"/>
      <c r="AY46" s="25"/>
      <c r="AZ46" s="26"/>
      <c r="BA46" s="27"/>
      <c r="BB46" s="27"/>
      <c r="BC46" s="27"/>
      <c r="BD46" s="27"/>
      <c r="BE46" s="27"/>
      <c r="BF46" s="27"/>
      <c r="BG46" s="29"/>
      <c r="BH46" s="30"/>
      <c r="BI46" s="26"/>
      <c r="BJ46" s="27"/>
      <c r="BK46" s="27"/>
      <c r="BL46" s="27"/>
      <c r="BM46" s="27"/>
      <c r="BN46" s="27"/>
      <c r="BO46" s="27"/>
      <c r="BP46" s="29"/>
      <c r="BQ46" s="30"/>
    </row>
    <row r="47" ht="29" customHeight="1" spans="1:69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5"/>
      <c r="O47" s="16"/>
      <c r="P47" s="17"/>
      <c r="Q47" s="12"/>
      <c r="R47" s="12"/>
      <c r="S47" s="12"/>
      <c r="T47" s="12"/>
      <c r="U47" s="12"/>
      <c r="V47" s="12"/>
      <c r="W47" s="18"/>
      <c r="X47" s="15"/>
      <c r="Y47" s="17"/>
      <c r="Z47" s="12"/>
      <c r="AA47" s="12"/>
      <c r="AB47" s="12"/>
      <c r="AC47" s="12"/>
      <c r="AD47" s="12"/>
      <c r="AE47" s="12"/>
      <c r="AF47" s="18"/>
      <c r="AG47" s="15"/>
      <c r="AH47" s="17"/>
      <c r="AI47" s="12"/>
      <c r="AJ47" s="12"/>
      <c r="AK47" s="12"/>
      <c r="AL47" s="12"/>
      <c r="AM47" s="12"/>
      <c r="AN47" s="12"/>
      <c r="AO47" s="18"/>
      <c r="AP47" s="23"/>
      <c r="AQ47" s="17"/>
      <c r="AR47" s="12"/>
      <c r="AS47" s="12"/>
      <c r="AT47" s="12"/>
      <c r="AU47" s="12"/>
      <c r="AV47" s="12"/>
      <c r="AW47" s="12"/>
      <c r="AX47" s="18"/>
      <c r="AY47" s="25"/>
      <c r="AZ47" s="26"/>
      <c r="BA47" s="27"/>
      <c r="BB47" s="27"/>
      <c r="BC47" s="27"/>
      <c r="BD47" s="27"/>
      <c r="BE47" s="27"/>
      <c r="BF47" s="27"/>
      <c r="BG47" s="29"/>
      <c r="BH47" s="30"/>
      <c r="BI47" s="26"/>
      <c r="BJ47" s="27"/>
      <c r="BK47" s="27"/>
      <c r="BL47" s="27"/>
      <c r="BM47" s="27"/>
      <c r="BN47" s="27"/>
      <c r="BO47" s="27"/>
      <c r="BP47" s="29"/>
      <c r="BQ47" s="30"/>
    </row>
    <row r="48" ht="29" customHeight="1" spans="1:69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5"/>
      <c r="O48" s="16"/>
      <c r="P48" s="17"/>
      <c r="Q48" s="12"/>
      <c r="R48" s="12"/>
      <c r="S48" s="12"/>
      <c r="T48" s="12"/>
      <c r="U48" s="12"/>
      <c r="V48" s="12"/>
      <c r="W48" s="18"/>
      <c r="X48" s="15"/>
      <c r="Y48" s="17"/>
      <c r="Z48" s="12"/>
      <c r="AA48" s="12"/>
      <c r="AB48" s="12"/>
      <c r="AC48" s="12"/>
      <c r="AD48" s="12"/>
      <c r="AE48" s="12"/>
      <c r="AF48" s="18"/>
      <c r="AG48" s="15"/>
      <c r="AH48" s="17"/>
      <c r="AI48" s="12"/>
      <c r="AJ48" s="12"/>
      <c r="AK48" s="12"/>
      <c r="AL48" s="12"/>
      <c r="AM48" s="12"/>
      <c r="AN48" s="12"/>
      <c r="AO48" s="18"/>
      <c r="AP48" s="23"/>
      <c r="AQ48" s="17"/>
      <c r="AR48" s="12"/>
      <c r="AS48" s="12"/>
      <c r="AT48" s="12"/>
      <c r="AU48" s="12"/>
      <c r="AV48" s="12"/>
      <c r="AW48" s="12"/>
      <c r="AX48" s="18"/>
      <c r="AY48" s="25"/>
      <c r="AZ48" s="26"/>
      <c r="BA48" s="27"/>
      <c r="BB48" s="27"/>
      <c r="BC48" s="27"/>
      <c r="BD48" s="27"/>
      <c r="BE48" s="27"/>
      <c r="BF48" s="27"/>
      <c r="BG48" s="29"/>
      <c r="BH48" s="30"/>
      <c r="BI48" s="26"/>
      <c r="BJ48" s="27"/>
      <c r="BK48" s="27"/>
      <c r="BL48" s="27"/>
      <c r="BM48" s="27"/>
      <c r="BN48" s="27"/>
      <c r="BO48" s="27"/>
      <c r="BP48" s="29"/>
      <c r="BQ48" s="30"/>
    </row>
    <row r="49" ht="29" customHeight="1" spans="1:69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5"/>
      <c r="O49" s="16"/>
      <c r="P49" s="17"/>
      <c r="Q49" s="12"/>
      <c r="R49" s="12"/>
      <c r="S49" s="12"/>
      <c r="T49" s="12"/>
      <c r="U49" s="12"/>
      <c r="V49" s="12"/>
      <c r="W49" s="18"/>
      <c r="X49" s="15"/>
      <c r="Y49" s="17"/>
      <c r="Z49" s="12"/>
      <c r="AA49" s="12"/>
      <c r="AB49" s="12"/>
      <c r="AC49" s="12"/>
      <c r="AD49" s="12"/>
      <c r="AE49" s="12"/>
      <c r="AF49" s="18"/>
      <c r="AG49" s="15"/>
      <c r="AH49" s="17"/>
      <c r="AI49" s="12"/>
      <c r="AJ49" s="12"/>
      <c r="AK49" s="12"/>
      <c r="AL49" s="12"/>
      <c r="AM49" s="12"/>
      <c r="AN49" s="12"/>
      <c r="AO49" s="18"/>
      <c r="AP49" s="23"/>
      <c r="AQ49" s="17"/>
      <c r="AR49" s="12"/>
      <c r="AS49" s="12"/>
      <c r="AT49" s="12"/>
      <c r="AU49" s="12"/>
      <c r="AV49" s="12"/>
      <c r="AW49" s="12"/>
      <c r="AX49" s="18"/>
      <c r="AY49" s="25"/>
      <c r="AZ49" s="26"/>
      <c r="BA49" s="27"/>
      <c r="BB49" s="27"/>
      <c r="BC49" s="27"/>
      <c r="BD49" s="27"/>
      <c r="BE49" s="27"/>
      <c r="BF49" s="27"/>
      <c r="BG49" s="29"/>
      <c r="BH49" s="30"/>
      <c r="BI49" s="26"/>
      <c r="BJ49" s="27"/>
      <c r="BK49" s="27"/>
      <c r="BL49" s="27"/>
      <c r="BM49" s="27"/>
      <c r="BN49" s="27"/>
      <c r="BO49" s="27"/>
      <c r="BP49" s="29"/>
      <c r="BQ49" s="30"/>
    </row>
    <row r="50" ht="29" customHeight="1" spans="1:69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5"/>
      <c r="O50" s="16"/>
      <c r="P50" s="17"/>
      <c r="Q50" s="12"/>
      <c r="R50" s="12"/>
      <c r="S50" s="12"/>
      <c r="T50" s="12"/>
      <c r="U50" s="12"/>
      <c r="V50" s="12"/>
      <c r="W50" s="18"/>
      <c r="X50" s="15"/>
      <c r="Y50" s="17"/>
      <c r="Z50" s="12"/>
      <c r="AA50" s="12"/>
      <c r="AB50" s="12"/>
      <c r="AC50" s="12"/>
      <c r="AD50" s="12"/>
      <c r="AE50" s="12"/>
      <c r="AF50" s="18"/>
      <c r="AG50" s="15"/>
      <c r="AH50" s="17"/>
      <c r="AI50" s="12"/>
      <c r="AJ50" s="12"/>
      <c r="AK50" s="12"/>
      <c r="AL50" s="12"/>
      <c r="AM50" s="12"/>
      <c r="AN50" s="12"/>
      <c r="AO50" s="18"/>
      <c r="AP50" s="23"/>
      <c r="AQ50" s="17"/>
      <c r="AR50" s="12"/>
      <c r="AS50" s="12"/>
      <c r="AT50" s="12"/>
      <c r="AU50" s="12"/>
      <c r="AV50" s="12"/>
      <c r="AW50" s="12"/>
      <c r="AX50" s="18"/>
      <c r="AY50" s="25"/>
      <c r="AZ50" s="26"/>
      <c r="BA50" s="27"/>
      <c r="BB50" s="27"/>
      <c r="BC50" s="27"/>
      <c r="BD50" s="27"/>
      <c r="BE50" s="27"/>
      <c r="BF50" s="27"/>
      <c r="BG50" s="29"/>
      <c r="BH50" s="30"/>
      <c r="BI50" s="26"/>
      <c r="BJ50" s="27"/>
      <c r="BK50" s="27"/>
      <c r="BL50" s="27"/>
      <c r="BM50" s="27"/>
      <c r="BN50" s="27"/>
      <c r="BO50" s="27"/>
      <c r="BP50" s="29"/>
      <c r="BQ50" s="30"/>
    </row>
    <row r="51" ht="29" customHeight="1" spans="1:69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5"/>
      <c r="O51" s="16"/>
      <c r="P51" s="17"/>
      <c r="Q51" s="12"/>
      <c r="R51" s="12"/>
      <c r="S51" s="12"/>
      <c r="T51" s="12"/>
      <c r="U51" s="12"/>
      <c r="V51" s="12"/>
      <c r="W51" s="18"/>
      <c r="X51" s="15"/>
      <c r="Y51" s="17"/>
      <c r="Z51" s="12"/>
      <c r="AA51" s="12"/>
      <c r="AB51" s="12"/>
      <c r="AC51" s="12"/>
      <c r="AD51" s="12"/>
      <c r="AE51" s="12"/>
      <c r="AF51" s="18"/>
      <c r="AG51" s="15"/>
      <c r="AH51" s="17"/>
      <c r="AI51" s="12"/>
      <c r="AJ51" s="12"/>
      <c r="AK51" s="12"/>
      <c r="AL51" s="12"/>
      <c r="AM51" s="12"/>
      <c r="AN51" s="12"/>
      <c r="AO51" s="18"/>
      <c r="AP51" s="23"/>
      <c r="AQ51" s="17"/>
      <c r="AR51" s="12"/>
      <c r="AS51" s="12"/>
      <c r="AT51" s="12"/>
      <c r="AU51" s="12"/>
      <c r="AV51" s="12"/>
      <c r="AW51" s="12"/>
      <c r="AX51" s="18"/>
      <c r="AY51" s="25"/>
      <c r="AZ51" s="26"/>
      <c r="BA51" s="27"/>
      <c r="BB51" s="27"/>
      <c r="BC51" s="27"/>
      <c r="BD51" s="27"/>
      <c r="BE51" s="27"/>
      <c r="BF51" s="27"/>
      <c r="BG51" s="29"/>
      <c r="BH51" s="30"/>
      <c r="BI51" s="26"/>
      <c r="BJ51" s="27"/>
      <c r="BK51" s="27"/>
      <c r="BL51" s="27"/>
      <c r="BM51" s="27"/>
      <c r="BN51" s="27"/>
      <c r="BO51" s="27"/>
      <c r="BP51" s="29"/>
      <c r="BQ51" s="30"/>
    </row>
    <row r="52" ht="29" customHeight="1" spans="1:69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5"/>
      <c r="O52" s="16"/>
      <c r="P52" s="17"/>
      <c r="Q52" s="12"/>
      <c r="R52" s="12"/>
      <c r="S52" s="12"/>
      <c r="T52" s="12"/>
      <c r="U52" s="12"/>
      <c r="V52" s="12"/>
      <c r="W52" s="18"/>
      <c r="X52" s="15"/>
      <c r="Y52" s="17"/>
      <c r="Z52" s="12"/>
      <c r="AA52" s="12"/>
      <c r="AB52" s="12"/>
      <c r="AC52" s="12"/>
      <c r="AD52" s="12"/>
      <c r="AE52" s="12"/>
      <c r="AF52" s="18"/>
      <c r="AG52" s="15"/>
      <c r="AH52" s="17"/>
      <c r="AI52" s="12"/>
      <c r="AJ52" s="12"/>
      <c r="AK52" s="12"/>
      <c r="AL52" s="12"/>
      <c r="AM52" s="12"/>
      <c r="AN52" s="12"/>
      <c r="AO52" s="18"/>
      <c r="AP52" s="23"/>
      <c r="AQ52" s="17"/>
      <c r="AR52" s="12"/>
      <c r="AS52" s="12"/>
      <c r="AT52" s="12"/>
      <c r="AU52" s="12"/>
      <c r="AV52" s="12"/>
      <c r="AW52" s="12"/>
      <c r="AX52" s="18"/>
      <c r="AY52" s="25"/>
      <c r="AZ52" s="26"/>
      <c r="BA52" s="27"/>
      <c r="BB52" s="27"/>
      <c r="BC52" s="27"/>
      <c r="BD52" s="27"/>
      <c r="BE52" s="27"/>
      <c r="BF52" s="27"/>
      <c r="BG52" s="29"/>
      <c r="BH52" s="30"/>
      <c r="BI52" s="26"/>
      <c r="BJ52" s="27"/>
      <c r="BK52" s="27"/>
      <c r="BL52" s="27"/>
      <c r="BM52" s="27"/>
      <c r="BN52" s="27"/>
      <c r="BO52" s="27"/>
      <c r="BP52" s="29"/>
      <c r="BQ52" s="30"/>
    </row>
    <row r="53" ht="29" customHeight="1" spans="1:69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5"/>
      <c r="O53" s="16"/>
      <c r="P53" s="17"/>
      <c r="Q53" s="12"/>
      <c r="R53" s="12"/>
      <c r="S53" s="12"/>
      <c r="T53" s="12"/>
      <c r="U53" s="12"/>
      <c r="V53" s="12"/>
      <c r="W53" s="18"/>
      <c r="X53" s="15"/>
      <c r="Y53" s="17"/>
      <c r="Z53" s="12"/>
      <c r="AA53" s="12"/>
      <c r="AB53" s="12"/>
      <c r="AC53" s="12"/>
      <c r="AD53" s="12"/>
      <c r="AE53" s="12"/>
      <c r="AF53" s="18"/>
      <c r="AG53" s="15"/>
      <c r="AH53" s="17"/>
      <c r="AI53" s="12"/>
      <c r="AJ53" s="12"/>
      <c r="AK53" s="12"/>
      <c r="AL53" s="12"/>
      <c r="AM53" s="12"/>
      <c r="AN53" s="12"/>
      <c r="AO53" s="18"/>
      <c r="AP53" s="23"/>
      <c r="AQ53" s="17"/>
      <c r="AR53" s="12"/>
      <c r="AS53" s="12"/>
      <c r="AT53" s="12"/>
      <c r="AU53" s="12"/>
      <c r="AV53" s="12"/>
      <c r="AW53" s="12"/>
      <c r="AX53" s="18"/>
      <c r="AY53" s="25"/>
      <c r="AZ53" s="26"/>
      <c r="BA53" s="27"/>
      <c r="BB53" s="27"/>
      <c r="BC53" s="27"/>
      <c r="BD53" s="27"/>
      <c r="BE53" s="27"/>
      <c r="BF53" s="27"/>
      <c r="BG53" s="29"/>
      <c r="BH53" s="30"/>
      <c r="BI53" s="26"/>
      <c r="BJ53" s="27"/>
      <c r="BK53" s="27"/>
      <c r="BL53" s="27"/>
      <c r="BM53" s="27"/>
      <c r="BN53" s="27"/>
      <c r="BO53" s="27"/>
      <c r="BP53" s="29"/>
      <c r="BQ53" s="30"/>
    </row>
    <row r="54" ht="29" customHeight="1" spans="1:69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5"/>
      <c r="O54" s="16"/>
      <c r="P54" s="17"/>
      <c r="Q54" s="12"/>
      <c r="R54" s="12"/>
      <c r="S54" s="12"/>
      <c r="T54" s="12"/>
      <c r="U54" s="12"/>
      <c r="V54" s="12"/>
      <c r="W54" s="18"/>
      <c r="X54" s="15"/>
      <c r="Y54" s="17"/>
      <c r="Z54" s="12"/>
      <c r="AA54" s="12"/>
      <c r="AB54" s="12"/>
      <c r="AC54" s="12"/>
      <c r="AD54" s="12"/>
      <c r="AE54" s="12"/>
      <c r="AF54" s="18"/>
      <c r="AG54" s="15"/>
      <c r="AH54" s="17"/>
      <c r="AI54" s="12"/>
      <c r="AJ54" s="12"/>
      <c r="AK54" s="12"/>
      <c r="AL54" s="12"/>
      <c r="AM54" s="12"/>
      <c r="AN54" s="12"/>
      <c r="AO54" s="18"/>
      <c r="AP54" s="23"/>
      <c r="AQ54" s="17"/>
      <c r="AR54" s="12"/>
      <c r="AS54" s="12"/>
      <c r="AT54" s="12"/>
      <c r="AU54" s="12"/>
      <c r="AV54" s="12"/>
      <c r="AW54" s="12"/>
      <c r="AX54" s="18"/>
      <c r="AY54" s="25"/>
      <c r="AZ54" s="26"/>
      <c r="BA54" s="27"/>
      <c r="BB54" s="27"/>
      <c r="BC54" s="27"/>
      <c r="BD54" s="27"/>
      <c r="BE54" s="27"/>
      <c r="BF54" s="27"/>
      <c r="BG54" s="29"/>
      <c r="BH54" s="30"/>
      <c r="BI54" s="26"/>
      <c r="BJ54" s="27"/>
      <c r="BK54" s="27"/>
      <c r="BL54" s="27"/>
      <c r="BM54" s="27"/>
      <c r="BN54" s="27"/>
      <c r="BO54" s="27"/>
      <c r="BP54" s="29"/>
      <c r="BQ54" s="30"/>
    </row>
    <row r="55" ht="29" customHeight="1" spans="1:69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5"/>
      <c r="O55" s="16"/>
      <c r="P55" s="17"/>
      <c r="Q55" s="12"/>
      <c r="R55" s="12"/>
      <c r="S55" s="12"/>
      <c r="T55" s="12"/>
      <c r="U55" s="12"/>
      <c r="V55" s="12"/>
      <c r="W55" s="18"/>
      <c r="X55" s="15"/>
      <c r="Y55" s="17"/>
      <c r="Z55" s="12"/>
      <c r="AA55" s="12"/>
      <c r="AB55" s="12"/>
      <c r="AC55" s="12"/>
      <c r="AD55" s="12"/>
      <c r="AE55" s="12"/>
      <c r="AF55" s="18"/>
      <c r="AG55" s="15"/>
      <c r="AH55" s="17"/>
      <c r="AI55" s="12"/>
      <c r="AJ55" s="12"/>
      <c r="AK55" s="12"/>
      <c r="AL55" s="12"/>
      <c r="AM55" s="12"/>
      <c r="AN55" s="12"/>
      <c r="AO55" s="18"/>
      <c r="AP55" s="23"/>
      <c r="AQ55" s="17"/>
      <c r="AR55" s="12"/>
      <c r="AS55" s="12"/>
      <c r="AT55" s="12"/>
      <c r="AU55" s="12"/>
      <c r="AV55" s="12"/>
      <c r="AW55" s="12"/>
      <c r="AX55" s="18"/>
      <c r="AY55" s="25"/>
      <c r="AZ55" s="26"/>
      <c r="BA55" s="27"/>
      <c r="BB55" s="27"/>
      <c r="BC55" s="27"/>
      <c r="BD55" s="27"/>
      <c r="BE55" s="27"/>
      <c r="BF55" s="27"/>
      <c r="BG55" s="29"/>
      <c r="BH55" s="30"/>
      <c r="BI55" s="26"/>
      <c r="BJ55" s="27"/>
      <c r="BK55" s="27"/>
      <c r="BL55" s="27"/>
      <c r="BM55" s="27"/>
      <c r="BN55" s="27"/>
      <c r="BO55" s="27"/>
      <c r="BP55" s="29"/>
      <c r="BQ55" s="30"/>
    </row>
    <row r="56" ht="29" customHeight="1" spans="1:69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5"/>
      <c r="O56" s="16"/>
      <c r="P56" s="17"/>
      <c r="Q56" s="12"/>
      <c r="R56" s="12"/>
      <c r="S56" s="12"/>
      <c r="T56" s="12"/>
      <c r="U56" s="12"/>
      <c r="V56" s="12"/>
      <c r="W56" s="18"/>
      <c r="X56" s="15"/>
      <c r="Y56" s="17"/>
      <c r="Z56" s="12"/>
      <c r="AA56" s="12"/>
      <c r="AB56" s="12"/>
      <c r="AC56" s="12"/>
      <c r="AD56" s="12"/>
      <c r="AE56" s="12"/>
      <c r="AF56" s="18"/>
      <c r="AG56" s="15"/>
      <c r="AH56" s="17"/>
      <c r="AI56" s="12"/>
      <c r="AJ56" s="12"/>
      <c r="AK56" s="12"/>
      <c r="AL56" s="12"/>
      <c r="AM56" s="12"/>
      <c r="AN56" s="12"/>
      <c r="AO56" s="18"/>
      <c r="AP56" s="23"/>
      <c r="AQ56" s="17"/>
      <c r="AR56" s="12"/>
      <c r="AS56" s="12"/>
      <c r="AT56" s="12"/>
      <c r="AU56" s="12"/>
      <c r="AV56" s="12"/>
      <c r="AW56" s="12"/>
      <c r="AX56" s="18"/>
      <c r="AY56" s="25"/>
      <c r="AZ56" s="26"/>
      <c r="BA56" s="27"/>
      <c r="BB56" s="27"/>
      <c r="BC56" s="27"/>
      <c r="BD56" s="27"/>
      <c r="BE56" s="27"/>
      <c r="BF56" s="27"/>
      <c r="BG56" s="29"/>
      <c r="BH56" s="30"/>
      <c r="BI56" s="26"/>
      <c r="BJ56" s="27"/>
      <c r="BK56" s="27"/>
      <c r="BL56" s="27"/>
      <c r="BM56" s="27"/>
      <c r="BN56" s="27"/>
      <c r="BO56" s="27"/>
      <c r="BP56" s="29"/>
      <c r="BQ56" s="30"/>
    </row>
    <row r="57" ht="29" customHeight="1" spans="1:69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5"/>
      <c r="O57" s="16"/>
      <c r="P57" s="17"/>
      <c r="Q57" s="12"/>
      <c r="R57" s="12"/>
      <c r="S57" s="12"/>
      <c r="T57" s="12"/>
      <c r="U57" s="12"/>
      <c r="V57" s="12"/>
      <c r="W57" s="18"/>
      <c r="X57" s="15"/>
      <c r="Y57" s="17"/>
      <c r="Z57" s="12"/>
      <c r="AA57" s="12"/>
      <c r="AB57" s="12"/>
      <c r="AC57" s="12"/>
      <c r="AD57" s="12"/>
      <c r="AE57" s="12"/>
      <c r="AF57" s="18"/>
      <c r="AG57" s="15"/>
      <c r="AH57" s="17"/>
      <c r="AI57" s="12"/>
      <c r="AJ57" s="12"/>
      <c r="AK57" s="12"/>
      <c r="AL57" s="12"/>
      <c r="AM57" s="12"/>
      <c r="AN57" s="12"/>
      <c r="AO57" s="18"/>
      <c r="AP57" s="23"/>
      <c r="AQ57" s="17"/>
      <c r="AR57" s="12"/>
      <c r="AS57" s="12"/>
      <c r="AT57" s="12"/>
      <c r="AU57" s="12"/>
      <c r="AV57" s="12"/>
      <c r="AW57" s="12"/>
      <c r="AX57" s="18"/>
      <c r="AY57" s="25"/>
      <c r="AZ57" s="26"/>
      <c r="BA57" s="27"/>
      <c r="BB57" s="27"/>
      <c r="BC57" s="27"/>
      <c r="BD57" s="27"/>
      <c r="BE57" s="27"/>
      <c r="BF57" s="27"/>
      <c r="BG57" s="29"/>
      <c r="BH57" s="30"/>
      <c r="BI57" s="26"/>
      <c r="BJ57" s="27"/>
      <c r="BK57" s="27"/>
      <c r="BL57" s="27"/>
      <c r="BM57" s="27"/>
      <c r="BN57" s="27"/>
      <c r="BO57" s="27"/>
      <c r="BP57" s="29"/>
      <c r="BQ57" s="30"/>
    </row>
    <row r="58" ht="29" customHeight="1" spans="1:69">
      <c r="A58" s="1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5"/>
      <c r="O58" s="16"/>
      <c r="P58" s="17"/>
      <c r="Q58" s="12"/>
      <c r="R58" s="12"/>
      <c r="S58" s="12"/>
      <c r="T58" s="12"/>
      <c r="U58" s="12"/>
      <c r="V58" s="12"/>
      <c r="W58" s="18"/>
      <c r="X58" s="15"/>
      <c r="Y58" s="17"/>
      <c r="Z58" s="12"/>
      <c r="AA58" s="12"/>
      <c r="AB58" s="12"/>
      <c r="AC58" s="12"/>
      <c r="AD58" s="12"/>
      <c r="AE58" s="12"/>
      <c r="AF58" s="18"/>
      <c r="AG58" s="15"/>
      <c r="AH58" s="17"/>
      <c r="AI58" s="12"/>
      <c r="AJ58" s="12"/>
      <c r="AK58" s="12"/>
      <c r="AL58" s="12"/>
      <c r="AM58" s="12"/>
      <c r="AN58" s="12"/>
      <c r="AO58" s="18"/>
      <c r="AP58" s="23"/>
      <c r="AQ58" s="17"/>
      <c r="AR58" s="12"/>
      <c r="AS58" s="12"/>
      <c r="AT58" s="12"/>
      <c r="AU58" s="12"/>
      <c r="AV58" s="12"/>
      <c r="AW58" s="12"/>
      <c r="AX58" s="18"/>
      <c r="AY58" s="25"/>
      <c r="AZ58" s="26"/>
      <c r="BA58" s="27"/>
      <c r="BB58" s="27"/>
      <c r="BC58" s="27"/>
      <c r="BD58" s="27"/>
      <c r="BE58" s="27"/>
      <c r="BF58" s="27"/>
      <c r="BG58" s="29"/>
      <c r="BH58" s="30"/>
      <c r="BI58" s="26"/>
      <c r="BJ58" s="27"/>
      <c r="BK58" s="27"/>
      <c r="BL58" s="27"/>
      <c r="BM58" s="27"/>
      <c r="BN58" s="27"/>
      <c r="BO58" s="27"/>
      <c r="BP58" s="29"/>
      <c r="BQ58" s="30"/>
    </row>
    <row r="59" ht="29" customHeight="1" spans="1:69">
      <c r="A59" s="1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5"/>
      <c r="O59" s="16"/>
      <c r="P59" s="17"/>
      <c r="Q59" s="12"/>
      <c r="R59" s="12"/>
      <c r="S59" s="12"/>
      <c r="T59" s="12"/>
      <c r="U59" s="12"/>
      <c r="V59" s="12"/>
      <c r="W59" s="18"/>
      <c r="X59" s="15"/>
      <c r="Y59" s="17"/>
      <c r="Z59" s="12"/>
      <c r="AA59" s="12"/>
      <c r="AB59" s="12"/>
      <c r="AC59" s="12"/>
      <c r="AD59" s="12"/>
      <c r="AE59" s="12"/>
      <c r="AF59" s="18"/>
      <c r="AG59" s="15"/>
      <c r="AH59" s="17"/>
      <c r="AI59" s="12"/>
      <c r="AJ59" s="12"/>
      <c r="AK59" s="12"/>
      <c r="AL59" s="12"/>
      <c r="AM59" s="12"/>
      <c r="AN59" s="12"/>
      <c r="AO59" s="18"/>
      <c r="AP59" s="23"/>
      <c r="AQ59" s="17"/>
      <c r="AR59" s="12"/>
      <c r="AS59" s="12"/>
      <c r="AT59" s="12"/>
      <c r="AU59" s="12"/>
      <c r="AV59" s="12"/>
      <c r="AW59" s="12"/>
      <c r="AX59" s="18"/>
      <c r="AY59" s="25"/>
      <c r="AZ59" s="26"/>
      <c r="BA59" s="27"/>
      <c r="BB59" s="27"/>
      <c r="BC59" s="27"/>
      <c r="BD59" s="27"/>
      <c r="BE59" s="27"/>
      <c r="BF59" s="27"/>
      <c r="BG59" s="29"/>
      <c r="BH59" s="30"/>
      <c r="BI59" s="26"/>
      <c r="BJ59" s="27"/>
      <c r="BK59" s="27"/>
      <c r="BL59" s="27"/>
      <c r="BM59" s="27"/>
      <c r="BN59" s="27"/>
      <c r="BO59" s="27"/>
      <c r="BP59" s="29"/>
      <c r="BQ59" s="30"/>
    </row>
    <row r="60" ht="29" customHeight="1" spans="1:69">
      <c r="A60" s="1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5"/>
      <c r="O60" s="16"/>
      <c r="P60" s="17"/>
      <c r="Q60" s="12"/>
      <c r="R60" s="12"/>
      <c r="S60" s="12"/>
      <c r="T60" s="12"/>
      <c r="U60" s="12"/>
      <c r="V60" s="12"/>
      <c r="W60" s="18"/>
      <c r="X60" s="15"/>
      <c r="Y60" s="17"/>
      <c r="Z60" s="12"/>
      <c r="AA60" s="12"/>
      <c r="AB60" s="12"/>
      <c r="AC60" s="12"/>
      <c r="AD60" s="12"/>
      <c r="AE60" s="12"/>
      <c r="AF60" s="18"/>
      <c r="AG60" s="15"/>
      <c r="AH60" s="17"/>
      <c r="AI60" s="12"/>
      <c r="AJ60" s="12"/>
      <c r="AK60" s="12"/>
      <c r="AL60" s="12"/>
      <c r="AM60" s="12"/>
      <c r="AN60" s="12"/>
      <c r="AO60" s="18"/>
      <c r="AP60" s="23"/>
      <c r="AQ60" s="17"/>
      <c r="AR60" s="12"/>
      <c r="AS60" s="12"/>
      <c r="AT60" s="12"/>
      <c r="AU60" s="12"/>
      <c r="AV60" s="12"/>
      <c r="AW60" s="12"/>
      <c r="AX60" s="18"/>
      <c r="AY60" s="25"/>
      <c r="AZ60" s="26"/>
      <c r="BA60" s="27"/>
      <c r="BB60" s="27"/>
      <c r="BC60" s="27"/>
      <c r="BD60" s="27"/>
      <c r="BE60" s="27"/>
      <c r="BF60" s="27"/>
      <c r="BG60" s="29"/>
      <c r="BH60" s="30"/>
      <c r="BI60" s="26"/>
      <c r="BJ60" s="27"/>
      <c r="BK60" s="27"/>
      <c r="BL60" s="27"/>
      <c r="BM60" s="27"/>
      <c r="BN60" s="27"/>
      <c r="BO60" s="27"/>
      <c r="BP60" s="29"/>
      <c r="BQ60" s="30"/>
    </row>
    <row r="61" ht="29" customHeight="1" spans="1:69">
      <c r="A61" s="1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5"/>
      <c r="O61" s="16"/>
      <c r="P61" s="17"/>
      <c r="Q61" s="12"/>
      <c r="R61" s="12"/>
      <c r="S61" s="12"/>
      <c r="T61" s="12"/>
      <c r="U61" s="12"/>
      <c r="V61" s="12"/>
      <c r="W61" s="18"/>
      <c r="X61" s="15"/>
      <c r="Y61" s="17"/>
      <c r="Z61" s="12"/>
      <c r="AA61" s="12"/>
      <c r="AB61" s="12"/>
      <c r="AC61" s="12"/>
      <c r="AD61" s="12"/>
      <c r="AE61" s="12"/>
      <c r="AF61" s="18"/>
      <c r="AG61" s="15"/>
      <c r="AH61" s="17"/>
      <c r="AI61" s="12"/>
      <c r="AJ61" s="12"/>
      <c r="AK61" s="12"/>
      <c r="AL61" s="12"/>
      <c r="AM61" s="12"/>
      <c r="AN61" s="12"/>
      <c r="AO61" s="18"/>
      <c r="AP61" s="23"/>
      <c r="AQ61" s="17"/>
      <c r="AR61" s="12"/>
      <c r="AS61" s="12"/>
      <c r="AT61" s="12"/>
      <c r="AU61" s="12"/>
      <c r="AV61" s="12"/>
      <c r="AW61" s="12"/>
      <c r="AX61" s="18"/>
      <c r="AY61" s="25"/>
      <c r="AZ61" s="26"/>
      <c r="BA61" s="27"/>
      <c r="BB61" s="27"/>
      <c r="BC61" s="27"/>
      <c r="BD61" s="27"/>
      <c r="BE61" s="27"/>
      <c r="BF61" s="27"/>
      <c r="BG61" s="29"/>
      <c r="BH61" s="30"/>
      <c r="BI61" s="26"/>
      <c r="BJ61" s="27"/>
      <c r="BK61" s="27"/>
      <c r="BL61" s="27"/>
      <c r="BM61" s="27"/>
      <c r="BN61" s="27"/>
      <c r="BO61" s="27"/>
      <c r="BP61" s="29"/>
      <c r="BQ61" s="30"/>
    </row>
    <row r="62" ht="29" customHeight="1" spans="1:69">
      <c r="A62" s="1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5"/>
      <c r="O62" s="16"/>
      <c r="P62" s="17"/>
      <c r="Q62" s="12"/>
      <c r="R62" s="12"/>
      <c r="S62" s="12"/>
      <c r="T62" s="12"/>
      <c r="U62" s="12"/>
      <c r="V62" s="12"/>
      <c r="W62" s="18"/>
      <c r="X62" s="15"/>
      <c r="Y62" s="17"/>
      <c r="Z62" s="12"/>
      <c r="AA62" s="12"/>
      <c r="AB62" s="12"/>
      <c r="AC62" s="12"/>
      <c r="AD62" s="12"/>
      <c r="AE62" s="12"/>
      <c r="AF62" s="18"/>
      <c r="AG62" s="15"/>
      <c r="AH62" s="17"/>
      <c r="AI62" s="12"/>
      <c r="AJ62" s="12"/>
      <c r="AK62" s="12"/>
      <c r="AL62" s="12"/>
      <c r="AM62" s="12"/>
      <c r="AN62" s="12"/>
      <c r="AO62" s="18"/>
      <c r="AP62" s="23"/>
      <c r="AQ62" s="17"/>
      <c r="AR62" s="12"/>
      <c r="AS62" s="12"/>
      <c r="AT62" s="12"/>
      <c r="AU62" s="12"/>
      <c r="AV62" s="12"/>
      <c r="AW62" s="12"/>
      <c r="AX62" s="18"/>
      <c r="AY62" s="25"/>
      <c r="AZ62" s="26"/>
      <c r="BA62" s="27"/>
      <c r="BB62" s="27"/>
      <c r="BC62" s="27"/>
      <c r="BD62" s="27"/>
      <c r="BE62" s="27"/>
      <c r="BF62" s="27"/>
      <c r="BG62" s="29"/>
      <c r="BH62" s="30"/>
      <c r="BI62" s="26"/>
      <c r="BJ62" s="27"/>
      <c r="BK62" s="27"/>
      <c r="BL62" s="27"/>
      <c r="BM62" s="27"/>
      <c r="BN62" s="27"/>
      <c r="BO62" s="27"/>
      <c r="BP62" s="29"/>
      <c r="BQ62" s="30"/>
    </row>
    <row r="63" ht="29" customHeight="1" spans="1:69">
      <c r="A63" s="1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5"/>
      <c r="O63" s="16"/>
      <c r="P63" s="17"/>
      <c r="Q63" s="12"/>
      <c r="R63" s="12"/>
      <c r="S63" s="12"/>
      <c r="T63" s="12"/>
      <c r="U63" s="12"/>
      <c r="V63" s="12"/>
      <c r="W63" s="18"/>
      <c r="X63" s="15"/>
      <c r="Y63" s="17"/>
      <c r="Z63" s="12"/>
      <c r="AA63" s="12"/>
      <c r="AB63" s="12"/>
      <c r="AC63" s="12"/>
      <c r="AD63" s="12"/>
      <c r="AE63" s="12"/>
      <c r="AF63" s="18"/>
      <c r="AG63" s="15"/>
      <c r="AH63" s="17"/>
      <c r="AI63" s="12"/>
      <c r="AJ63" s="12"/>
      <c r="AK63" s="12"/>
      <c r="AL63" s="12"/>
      <c r="AM63" s="12"/>
      <c r="AN63" s="12"/>
      <c r="AO63" s="18"/>
      <c r="AP63" s="23"/>
      <c r="AQ63" s="17"/>
      <c r="AR63" s="12"/>
      <c r="AS63" s="12"/>
      <c r="AT63" s="12"/>
      <c r="AU63" s="12"/>
      <c r="AV63" s="12"/>
      <c r="AW63" s="12"/>
      <c r="AX63" s="18"/>
      <c r="AY63" s="25"/>
      <c r="AZ63" s="26"/>
      <c r="BA63" s="27"/>
      <c r="BB63" s="27"/>
      <c r="BC63" s="27"/>
      <c r="BD63" s="27"/>
      <c r="BE63" s="27"/>
      <c r="BF63" s="27"/>
      <c r="BG63" s="29"/>
      <c r="BH63" s="30"/>
      <c r="BI63" s="26"/>
      <c r="BJ63" s="27"/>
      <c r="BK63" s="27"/>
      <c r="BL63" s="27"/>
      <c r="BM63" s="27"/>
      <c r="BN63" s="27"/>
      <c r="BO63" s="27"/>
      <c r="BP63" s="29"/>
      <c r="BQ63" s="30"/>
    </row>
    <row r="64" ht="29" customHeight="1" spans="1:69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5"/>
      <c r="O64" s="16"/>
      <c r="P64" s="17"/>
      <c r="Q64" s="12"/>
      <c r="R64" s="12"/>
      <c r="S64" s="12"/>
      <c r="T64" s="12"/>
      <c r="U64" s="12"/>
      <c r="V64" s="12"/>
      <c r="W64" s="18"/>
      <c r="X64" s="15"/>
      <c r="Y64" s="17"/>
      <c r="Z64" s="12"/>
      <c r="AA64" s="12"/>
      <c r="AB64" s="12"/>
      <c r="AC64" s="12"/>
      <c r="AD64" s="12"/>
      <c r="AE64" s="12"/>
      <c r="AF64" s="18"/>
      <c r="AG64" s="15"/>
      <c r="AH64" s="17"/>
      <c r="AI64" s="12"/>
      <c r="AJ64" s="12"/>
      <c r="AK64" s="12"/>
      <c r="AL64" s="12"/>
      <c r="AM64" s="12"/>
      <c r="AN64" s="12"/>
      <c r="AO64" s="18"/>
      <c r="AP64" s="23"/>
      <c r="AQ64" s="17"/>
      <c r="AR64" s="12"/>
      <c r="AS64" s="12"/>
      <c r="AT64" s="12"/>
      <c r="AU64" s="12"/>
      <c r="AV64" s="12"/>
      <c r="AW64" s="12"/>
      <c r="AX64" s="18"/>
      <c r="AY64" s="25"/>
      <c r="AZ64" s="26"/>
      <c r="BA64" s="27"/>
      <c r="BB64" s="27"/>
      <c r="BC64" s="27"/>
      <c r="BD64" s="27"/>
      <c r="BE64" s="27"/>
      <c r="BF64" s="27"/>
      <c r="BG64" s="29"/>
      <c r="BH64" s="30"/>
      <c r="BI64" s="26"/>
      <c r="BJ64" s="27"/>
      <c r="BK64" s="27"/>
      <c r="BL64" s="27"/>
      <c r="BM64" s="27"/>
      <c r="BN64" s="27"/>
      <c r="BO64" s="27"/>
      <c r="BP64" s="29"/>
      <c r="BQ64" s="30"/>
    </row>
    <row r="65" ht="29" customHeight="1" spans="1:69">
      <c r="A65" s="1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5"/>
      <c r="O65" s="16"/>
      <c r="P65" s="17"/>
      <c r="Q65" s="12"/>
      <c r="R65" s="12"/>
      <c r="S65" s="12"/>
      <c r="T65" s="12"/>
      <c r="U65" s="12"/>
      <c r="V65" s="12"/>
      <c r="W65" s="18"/>
      <c r="X65" s="15"/>
      <c r="Y65" s="17"/>
      <c r="Z65" s="12"/>
      <c r="AA65" s="12"/>
      <c r="AB65" s="12"/>
      <c r="AC65" s="12"/>
      <c r="AD65" s="12"/>
      <c r="AE65" s="12"/>
      <c r="AF65" s="18"/>
      <c r="AG65" s="15"/>
      <c r="AH65" s="17"/>
      <c r="AI65" s="12"/>
      <c r="AJ65" s="12"/>
      <c r="AK65" s="12"/>
      <c r="AL65" s="12"/>
      <c r="AM65" s="12"/>
      <c r="AN65" s="12"/>
      <c r="AO65" s="18"/>
      <c r="AP65" s="23"/>
      <c r="AQ65" s="17"/>
      <c r="AR65" s="12"/>
      <c r="AS65" s="12"/>
      <c r="AT65" s="12"/>
      <c r="AU65" s="12"/>
      <c r="AV65" s="12"/>
      <c r="AW65" s="12"/>
      <c r="AX65" s="18"/>
      <c r="AY65" s="25"/>
      <c r="AZ65" s="26"/>
      <c r="BA65" s="27"/>
      <c r="BB65" s="27"/>
      <c r="BC65" s="27"/>
      <c r="BD65" s="27"/>
      <c r="BE65" s="27"/>
      <c r="BF65" s="27"/>
      <c r="BG65" s="29"/>
      <c r="BH65" s="30"/>
      <c r="BI65" s="26"/>
      <c r="BJ65" s="27"/>
      <c r="BK65" s="27"/>
      <c r="BL65" s="27"/>
      <c r="BM65" s="27"/>
      <c r="BN65" s="27"/>
      <c r="BO65" s="27"/>
      <c r="BP65" s="29"/>
      <c r="BQ65" s="30"/>
    </row>
    <row r="66" ht="29" customHeight="1" spans="1:69">
      <c r="A66" s="1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5"/>
      <c r="O66" s="16"/>
      <c r="P66" s="17"/>
      <c r="Q66" s="12"/>
      <c r="R66" s="12"/>
      <c r="S66" s="12"/>
      <c r="T66" s="12"/>
      <c r="U66" s="12"/>
      <c r="V66" s="12"/>
      <c r="W66" s="18"/>
      <c r="X66" s="15"/>
      <c r="Y66" s="17"/>
      <c r="Z66" s="12"/>
      <c r="AA66" s="12"/>
      <c r="AB66" s="12"/>
      <c r="AC66" s="12"/>
      <c r="AD66" s="12"/>
      <c r="AE66" s="12"/>
      <c r="AF66" s="18"/>
      <c r="AG66" s="15"/>
      <c r="AH66" s="17"/>
      <c r="AI66" s="12"/>
      <c r="AJ66" s="12"/>
      <c r="AK66" s="12"/>
      <c r="AL66" s="12"/>
      <c r="AM66" s="12"/>
      <c r="AN66" s="12"/>
      <c r="AO66" s="18"/>
      <c r="AP66" s="23"/>
      <c r="AQ66" s="17"/>
      <c r="AR66" s="12"/>
      <c r="AS66" s="12"/>
      <c r="AT66" s="12"/>
      <c r="AU66" s="12"/>
      <c r="AV66" s="12"/>
      <c r="AW66" s="12"/>
      <c r="AX66" s="18"/>
      <c r="AY66" s="25"/>
      <c r="AZ66" s="26"/>
      <c r="BA66" s="27"/>
      <c r="BB66" s="27"/>
      <c r="BC66" s="27"/>
      <c r="BD66" s="27"/>
      <c r="BE66" s="27"/>
      <c r="BF66" s="27"/>
      <c r="BG66" s="29"/>
      <c r="BH66" s="30"/>
      <c r="BI66" s="26"/>
      <c r="BJ66" s="27"/>
      <c r="BK66" s="27"/>
      <c r="BL66" s="27"/>
      <c r="BM66" s="27"/>
      <c r="BN66" s="27"/>
      <c r="BO66" s="27"/>
      <c r="BP66" s="29"/>
      <c r="BQ66" s="30"/>
    </row>
    <row r="67" ht="29" customHeight="1" spans="1:69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5"/>
      <c r="O67" s="16"/>
      <c r="P67" s="17"/>
      <c r="Q67" s="12"/>
      <c r="R67" s="12"/>
      <c r="S67" s="12"/>
      <c r="T67" s="12"/>
      <c r="U67" s="12"/>
      <c r="V67" s="12"/>
      <c r="W67" s="18"/>
      <c r="X67" s="15"/>
      <c r="Y67" s="17"/>
      <c r="Z67" s="12"/>
      <c r="AA67" s="12"/>
      <c r="AB67" s="12"/>
      <c r="AC67" s="12"/>
      <c r="AD67" s="12"/>
      <c r="AE67" s="12"/>
      <c r="AF67" s="18"/>
      <c r="AG67" s="15"/>
      <c r="AH67" s="17"/>
      <c r="AI67" s="12"/>
      <c r="AJ67" s="12"/>
      <c r="AK67" s="12"/>
      <c r="AL67" s="12"/>
      <c r="AM67" s="12"/>
      <c r="AN67" s="12"/>
      <c r="AO67" s="18"/>
      <c r="AP67" s="23"/>
      <c r="AQ67" s="17"/>
      <c r="AR67" s="12"/>
      <c r="AS67" s="12"/>
      <c r="AT67" s="12"/>
      <c r="AU67" s="12"/>
      <c r="AV67" s="12"/>
      <c r="AW67" s="12"/>
      <c r="AX67" s="18"/>
      <c r="AY67" s="25"/>
      <c r="AZ67" s="26"/>
      <c r="BA67" s="27"/>
      <c r="BB67" s="27"/>
      <c r="BC67" s="27"/>
      <c r="BD67" s="27"/>
      <c r="BE67" s="27"/>
      <c r="BF67" s="27"/>
      <c r="BG67" s="29"/>
      <c r="BH67" s="30"/>
      <c r="BI67" s="26"/>
      <c r="BJ67" s="27"/>
      <c r="BK67" s="27"/>
      <c r="BL67" s="27"/>
      <c r="BM67" s="27"/>
      <c r="BN67" s="27"/>
      <c r="BO67" s="27"/>
      <c r="BP67" s="29"/>
      <c r="BQ67" s="30"/>
    </row>
    <row r="68" ht="29" customHeight="1" spans="1:69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5"/>
      <c r="O68" s="16"/>
      <c r="P68" s="17"/>
      <c r="Q68" s="12"/>
      <c r="R68" s="12"/>
      <c r="S68" s="12"/>
      <c r="T68" s="12"/>
      <c r="U68" s="12"/>
      <c r="V68" s="12"/>
      <c r="W68" s="18"/>
      <c r="X68" s="15"/>
      <c r="Y68" s="17"/>
      <c r="Z68" s="12"/>
      <c r="AA68" s="12"/>
      <c r="AB68" s="12"/>
      <c r="AC68" s="12"/>
      <c r="AD68" s="12"/>
      <c r="AE68" s="12"/>
      <c r="AF68" s="18"/>
      <c r="AG68" s="15"/>
      <c r="AH68" s="17"/>
      <c r="AI68" s="12"/>
      <c r="AJ68" s="12"/>
      <c r="AK68" s="12"/>
      <c r="AL68" s="12"/>
      <c r="AM68" s="12"/>
      <c r="AN68" s="12"/>
      <c r="AO68" s="18"/>
      <c r="AP68" s="23"/>
      <c r="AQ68" s="17"/>
      <c r="AR68" s="12"/>
      <c r="AS68" s="12"/>
      <c r="AT68" s="12"/>
      <c r="AU68" s="12"/>
      <c r="AV68" s="12"/>
      <c r="AW68" s="12"/>
      <c r="AX68" s="18"/>
      <c r="AY68" s="25"/>
      <c r="AZ68" s="26"/>
      <c r="BA68" s="27"/>
      <c r="BB68" s="27"/>
      <c r="BC68" s="27"/>
      <c r="BD68" s="27"/>
      <c r="BE68" s="27"/>
      <c r="BF68" s="27"/>
      <c r="BG68" s="29"/>
      <c r="BH68" s="30"/>
      <c r="BI68" s="26"/>
      <c r="BJ68" s="27"/>
      <c r="BK68" s="27"/>
      <c r="BL68" s="27"/>
      <c r="BM68" s="27"/>
      <c r="BN68" s="27"/>
      <c r="BO68" s="27"/>
      <c r="BP68" s="29"/>
      <c r="BQ68" s="30"/>
    </row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</sheetData>
  <autoFilter ref="A2:BZ7">
    <extLst/>
  </autoFilter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153</v>
      </c>
    </row>
    <row r="17" spans="1:1">
      <c r="A17" s="1" t="s">
        <v>154</v>
      </c>
    </row>
    <row r="18" spans="1:1">
      <c r="A18" s="1" t="s">
        <v>155</v>
      </c>
    </row>
    <row r="19" spans="1:1">
      <c r="A19" s="1" t="s">
        <v>156</v>
      </c>
    </row>
    <row r="32" spans="1:1">
      <c r="A32" s="1" t="s">
        <v>157</v>
      </c>
    </row>
    <row r="53" spans="1:1">
      <c r="A53" s="1" t="s">
        <v>158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2024-04-16T08:41:48Z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