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装箱指令单批量导入!$A$1:$O$37</definedName>
    <definedName name="_xlnm._FilterDatabase" localSheetId="1" hidden="1">模板!$A$3:$Q$309</definedName>
    <definedName name="_xlnm._FilterDatabase" localSheetId="4" hidden="1">单款分仓!$A$2:$BZ$14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364" name="ID_17866607118B4791ABC95B26C70B3544" descr="Pictur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868398060"/>
          <a:ext cx="1557655" cy="1203960"/>
        </a:xfrm>
        <a:prstGeom prst="rect">
          <a:avLst/>
        </a:prstGeom>
      </xdr:spPr>
    </xdr:pic>
  </etc:cellImage>
  <etc:cellImage>
    <xdr:pic>
      <xdr:nvPicPr>
        <xdr:cNvPr id="849" name="ID_BB2405463DD748BF8F290F69DCD587F9" descr="Picture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1124841540"/>
          <a:ext cx="1557655" cy="1203960"/>
        </a:xfrm>
        <a:prstGeom prst="rect">
          <a:avLst/>
        </a:prstGeom>
      </xdr:spPr>
    </xdr:pic>
  </etc:cellImage>
  <etc:cellImage>
    <xdr:pic>
      <xdr:nvPicPr>
        <xdr:cNvPr id="1446" name="ID_B0CB5061D70F43CFBE58AD3BF248DC86" descr="Picture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101966300"/>
          <a:ext cx="1557655" cy="1203960"/>
        </a:xfrm>
        <a:prstGeom prst="rect">
          <a:avLst/>
        </a:prstGeom>
      </xdr:spPr>
    </xdr:pic>
  </etc:cellImage>
  <etc:cellImage>
    <xdr:pic>
      <xdr:nvPicPr>
        <xdr:cNvPr id="70" name="ID_A736116E492D4085B68813A6F7184CA9" descr="Picture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2773062780"/>
          <a:ext cx="1557655" cy="1203960"/>
        </a:xfrm>
        <a:prstGeom prst="rect">
          <a:avLst/>
        </a:prstGeom>
      </xdr:spPr>
    </xdr:pic>
  </etc:cellImage>
  <etc:cellImage>
    <xdr:pic>
      <xdr:nvPicPr>
        <xdr:cNvPr id="6582" name="ID_D1E188E91FC64A938B7438148043406A" descr="Picture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3385878420"/>
          <a:ext cx="1557655" cy="1203960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<sst xmlns="http://schemas.openxmlformats.org/spreadsheetml/2006/main" count="1564" uniqueCount="202">
  <si>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</si>
  <si>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</si>
  <si>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</si>
  <si>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</si>
  <si>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</si>
  <si>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</si>
  <si>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</si>
  <si>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</si>
  <si>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</si>
  <si>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</si>
  <si>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</si>
  <si>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</si>
  <si>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</si>
  <si>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</si>
  <si>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</si>
  <si>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RY20240403006</t>
  </si>
  <si>
    <t>香港仓</t>
  </si>
  <si>
    <t>CW501DP0117</t>
  </si>
  <si>
    <t>CW501DP0117B0L</t>
  </si>
  <si>
    <t>正品</t>
  </si>
  <si>
    <t>2024-04-03</t>
  </si>
  <si>
    <t>香港</t>
  </si>
  <si>
    <t>CW501DP0117B0M</t>
  </si>
  <si>
    <t>CW501DP0117B0S</t>
  </si>
  <si>
    <t>CW501DP0117B0XL</t>
  </si>
  <si>
    <t>南浦正品仓</t>
  </si>
  <si>
    <t>广州</t>
  </si>
  <si>
    <t>广州期货仓</t>
  </si>
  <si>
    <t>大货样衣仓</t>
  </si>
  <si>
    <t>RY20240403005</t>
  </si>
  <si>
    <t>CCW22-U1H968</t>
  </si>
  <si>
    <t>CCW22-U1H968-BLACKL</t>
  </si>
  <si>
    <t>CCW22-U1H968-BLACKM</t>
  </si>
  <si>
    <t>CCW22-U1H968-BLACKS</t>
  </si>
  <si>
    <t>RY20240403004</t>
  </si>
  <si>
    <t>CCW22-H1H352</t>
  </si>
  <si>
    <t>CCW22-H1H352-BLUEL</t>
  </si>
  <si>
    <t>CCW22-H1H352-BLUEM</t>
  </si>
  <si>
    <t>CCW22-H1H352-BLUES</t>
  </si>
  <si>
    <t>CCW22-H1H352-BLUEXL</t>
  </si>
  <si>
    <t>CCW22-H1H352-BLUEXS</t>
  </si>
  <si>
    <t>RY20240403003</t>
  </si>
  <si>
    <t>填</t>
  </si>
  <si>
    <t>公式</t>
  </si>
  <si>
    <t>香港仓，武汉仓，南浦正品仓，南浦拍照样衣仓，大货样衣仓，广州期货仓</t>
  </si>
  <si>
    <t>香港/武汉/广州</t>
  </si>
  <si>
    <t>货号</t>
  </si>
  <si>
    <t>尺码</t>
  </si>
  <si>
    <t>CW501DP0117B0</t>
  </si>
  <si>
    <t>L</t>
  </si>
  <si>
    <t>M</t>
  </si>
  <si>
    <t>S</t>
  </si>
  <si>
    <t>XL</t>
  </si>
  <si>
    <t>CCW22-U1H968-BLACK</t>
  </si>
  <si>
    <t>CCW22-H1H352-BLUE</t>
  </si>
  <si>
    <t>XS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</si>
  <si>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</si>
  <si>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</si>
  <si>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</si>
  <si>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</si>
  <si>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</si>
  <si>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</si>
  <si>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</si>
  <si>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</si>
  <si>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</si>
  <si>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</si>
  <si>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</si>
  <si>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</si>
  <si>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</si>
  <si>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</si>
  <si>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</si>
  <si>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</si>
  <si>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</si>
  <si>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</si>
  <si>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</si>
  <si>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</si>
  <si>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</si>
  <si>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</si>
  <si>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</si>
  <si>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</si>
  <si>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</si>
  <si>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</si>
  <si>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</si>
  <si>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</si>
  <si>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</si>
  <si>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牛仔长裤</t>
  </si>
  <si>
    <t>丽东恒</t>
  </si>
  <si>
    <t>400001</t>
  </si>
  <si>
    <t>312</t>
  </si>
  <si>
    <t>5928</t>
  </si>
  <si>
    <t>全时段</t>
  </si>
  <si>
    <t>MO20231216005</t>
  </si>
  <si>
    <t>CHESTER CHARLES</t>
  </si>
  <si>
    <t>首单</t>
  </si>
  <si>
    <t>正黑</t>
  </si>
  <si>
    <t>吴利平</t>
  </si>
  <si>
    <t>14976</t>
  </si>
  <si>
    <t>11232</t>
  </si>
  <si>
    <t>2184</t>
  </si>
  <si>
    <t>304</t>
  </si>
  <si>
    <t>3648</t>
  </si>
  <si>
    <t>MO20240130006</t>
  </si>
  <si>
    <t>翻单3</t>
  </si>
  <si>
    <t>返单3   还有尾数待清明节后再翻查出货</t>
  </si>
  <si>
    <t>8816</t>
  </si>
  <si>
    <t>8512</t>
  </si>
  <si>
    <t>256</t>
  </si>
  <si>
    <t>6400</t>
  </si>
  <si>
    <t>MO20240310003</t>
  </si>
  <si>
    <t>翻单9</t>
  </si>
  <si>
    <t>蓝色</t>
  </si>
  <si>
    <t>14848</t>
  </si>
  <si>
    <t>15360</t>
  </si>
  <si>
    <t>1280</t>
  </si>
  <si>
    <t>4608</t>
  </si>
  <si>
    <t>2560</t>
  </si>
  <si>
    <t>MO20240124001</t>
  </si>
  <si>
    <t>翻单8</t>
  </si>
  <si>
    <t>这是补报关21件单，入香港仓</t>
  </si>
  <si>
    <t>2816</t>
  </si>
  <si>
    <t>仓库&amp;尺码&amp;货号</t>
  </si>
  <si>
    <t>分仓点&amp;尺码</t>
  </si>
  <si>
    <t>值</t>
  </si>
  <si>
    <t>(空白)</t>
  </si>
  <si>
    <t>求和项:广州期货仓M</t>
  </si>
  <si>
    <t>求和项:广州期货仓XS</t>
  </si>
  <si>
    <t>求和项:广州期货仓S</t>
  </si>
  <si>
    <t>求和项:武汉XL</t>
  </si>
  <si>
    <t>求和项:武汉F</t>
  </si>
  <si>
    <t>求和项:武汉XXL</t>
  </si>
  <si>
    <t>求和项:武汉XS</t>
  </si>
  <si>
    <t>求和项:武汉L</t>
  </si>
  <si>
    <t>求和项:武汉M</t>
  </si>
  <si>
    <t>求和项:武汉S</t>
  </si>
  <si>
    <t>求和项:广州期货仓F</t>
  </si>
  <si>
    <t>求和项:南浦拍照样衣仓XS</t>
  </si>
  <si>
    <t>求和项:南浦拍照样衣仓M</t>
  </si>
  <si>
    <t>求和项:南浦拍照样衣仓S</t>
  </si>
  <si>
    <t>求和项:南浦正品仓F</t>
  </si>
  <si>
    <t>求和项:广州期货仓XXL</t>
  </si>
  <si>
    <t>求和项:广州期货仓XL</t>
  </si>
  <si>
    <t>求和项:广州期货仓L</t>
  </si>
  <si>
    <t>求和项:南浦正品仓XXL</t>
  </si>
  <si>
    <t>求和项:南浦正品仓XL</t>
  </si>
  <si>
    <t>求和项:南浦正品仓L</t>
  </si>
  <si>
    <t>求和项:南浦正品仓M</t>
  </si>
  <si>
    <t>求和项:南浦正品仓S</t>
  </si>
  <si>
    <t>求和项:南浦正品仓XS</t>
  </si>
  <si>
    <t>求和项:大货样衣仓XXL</t>
  </si>
  <si>
    <t>求和项:大货样衣仓M</t>
  </si>
  <si>
    <t>求和项:大货样衣仓XL</t>
  </si>
  <si>
    <t>求和项:大货样衣仓L</t>
  </si>
  <si>
    <t>求和项:大货样衣仓S</t>
  </si>
  <si>
    <t>求和项:大货样衣仓XS</t>
  </si>
  <si>
    <t>求和项:南浦拍照样衣仓F</t>
  </si>
  <si>
    <t>求和项:南浦拍照样衣仓XXL</t>
  </si>
  <si>
    <t>求和项:南浦拍照样衣仓XL</t>
  </si>
  <si>
    <t>求和项:香港仓XS</t>
  </si>
  <si>
    <t>求和项:南浦拍照样衣仓L</t>
  </si>
  <si>
    <t>求和项:大货样衣仓F</t>
  </si>
  <si>
    <t>求和项:香港仓L</t>
  </si>
  <si>
    <t>求和项:香港仓M</t>
  </si>
  <si>
    <t>求和项:香港仓F</t>
  </si>
  <si>
    <t>求和项:香港仓XXL</t>
  </si>
  <si>
    <t>求和项:香港仓S</t>
  </si>
  <si>
    <t>求和项:香港仓XL</t>
  </si>
  <si>
    <t>CW502KW0417B0</t>
  </si>
  <si>
    <t>CW501KT0375B0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</si>
  <si>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</si>
  <si>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</si>
  <si>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</si>
  <si>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</si>
  <si>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</si>
  <si>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</si>
  <si>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</si>
  <si>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</si>
  <si>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</si>
  <si>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</si>
  <si>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</si>
  <si>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</si>
  <si>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XXL</t>
  </si>
  <si>
    <t>F</t>
  </si>
  <si>
    <t>合计</t>
  </si>
  <si>
    <t>武汉合计</t>
  </si>
  <si>
    <t>南浦拍照样衣仓</t>
  </si>
  <si>
    <t>武汉</t>
  </si>
  <si>
    <t>WOMEN</t>
  </si>
  <si>
    <t>KNITWEAR</t>
  </si>
  <si>
    <t>毛织</t>
  </si>
  <si>
    <t>PANTS</t>
  </si>
  <si>
    <t>裤子</t>
  </si>
  <si>
    <t>JEANS</t>
  </si>
  <si>
    <t>牛仔</t>
  </si>
  <si>
    <t>香港调拨</t>
  </si>
  <si>
    <t>首批</t>
  </si>
  <si>
    <t>计划部多做报关资料，后补的货品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</si>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</sst>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5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4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5" borderId="12" applyNumberFormat="0" applyAlignment="0" applyProtection="0">
      <alignment vertical="center"/>
    </xf>
    <xf numFmtId="0" fontId="24" fillId="16" borderId="13" applyNumberFormat="0" applyAlignment="0" applyProtection="0">
      <alignment vertical="center"/>
    </xf>
    <xf numFmtId="0" fontId="25" fillId="16" borderId="12" applyNumberFormat="0" applyAlignment="0" applyProtection="0">
      <alignment vertical="center"/>
    </xf>
    <xf numFmtId="0" fontId="26" fillId="17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2" fillId="44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0" fillId="0" borderId="4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 wrapText="1"/>
    </xf>
    <xf numFmtId="0" fontId="5" fillId="7" borderId="3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top" wrapText="1"/>
    </xf>
    <xf numFmtId="0" fontId="5" fillId="10" borderId="3" xfId="0" applyFont="1" applyFill="1" applyBorder="1" applyAlignment="1">
      <alignment horizontal="center" vertical="top" wrapText="1"/>
    </xf>
    <xf numFmtId="0" fontId="8" fillId="0" borderId="0" xfId="0" applyNumberFormat="1" applyFont="1" applyAlignment="1"/>
    <xf numFmtId="0" fontId="9" fillId="11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2" borderId="0" xfId="0" applyFont="1" applyFill="1" applyAlignment="1">
      <alignment horizontal="left" vertical="center" wrapText="1"/>
    </xf>
    <xf numFmtId="0" fontId="10" fillId="13" borderId="0" xfId="0" applyFont="1" applyFill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0" fontId="7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6"/>
        </patternFill>
      </fill>
    </dxf>
    <dxf>
      <fill>
        <patternFill patternType="solid">
          <bgColor theme="5" tint="0.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5" Type="http://schemas.openxmlformats.org/officeDocument/2006/relationships/image" Target="media/image9.png"/><Relationship Id="rId4" Type="http://schemas.openxmlformats.org/officeDocument/2006/relationships/image" Target="media/image8.png"/><Relationship Id="rId3" Type="http://schemas.openxmlformats.org/officeDocument/2006/relationships/image" Target="media/image7.jpeg"/><Relationship Id="rId2" Type="http://schemas.openxmlformats.org/officeDocument/2006/relationships/image" Target="media/image6.jpeg"/><Relationship Id="rId1" Type="http://schemas.openxmlformats.org/officeDocument/2006/relationships/image" Target="media/image5.png"/></Relationships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85.5951967593" refreshedBy="CC USER" recordCount="8">
  <cacheSource type="worksheet">
    <worksheetSource ref="A1:BY1048576" sheet="单款分仓"/>
  </cacheSource>
  <cacheFields count="77">
    <cacheField name="分仓时间" numFmtId="0">
      <sharedItems containsBlank="1" containsDate="1" containsMixedTypes="1" count="3">
        <s v="分仓时间"/>
        <d v="2024-04-03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2">
        <s v="是否返单"/>
        <m/>
      </sharedItems>
    </cacheField>
    <cacheField name="图片" numFmtId="0">
      <sharedItems containsBlank="1" count="7">
        <s v="图片"/>
        <s v="=DISPIMG(&quot;ID_17866607118B4791ABC95B26C70B3544&quot;,1)"/>
        <s v="=DISPIMG(&quot;ID_BB2405463DD748BF8F290F69DCD587F9&quot;,1)"/>
        <s v="=DISPIMG(&quot;ID_B0CB5061D70F43CFBE58AD3BF248DC86&quot;,1)"/>
        <s v="=DISPIMG(&quot;ID_A736116E492D4085B68813A6F7184CA9&quot;,1)"/>
        <s v="=DISPIMG(&quot;ID_D1E188E91FC64A938B7438148043406A&quot;,1)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67">
        <s v="货号"/>
        <s v="CW502KW0417B0"/>
        <s v="CW501KT0375B0"/>
        <s v="CW501DP0117B0"/>
        <s v="CCW22-U1H968-BLACK"/>
        <s v="CCW22-H1H352-BLUE"/>
        <m/>
        <s v="CM502SS0345B0" u="1"/>
        <s v="CW502DP0300L2" u="1"/>
        <s v="CW502TS0126W0" u="1"/>
        <s v="CW501TV0003H0" u="1"/>
        <s v="CW501TV0003B0" u="1"/>
        <s v="CW501KW0150B0" u="1"/>
        <s v="CW502KW0149B0" u="1"/>
        <s v="CW501CC0160R1" u="1"/>
        <s v="CW502KV0102R0" u="1"/>
        <s v="CW502CC0099W0" u="1"/>
        <s v="CM501CC0011B0" u="1"/>
        <s v="CW501KW0088W0" u="1"/>
        <s v="CCM22-U1A990-BLACK" u="1"/>
        <s v="C204S-0140-F1BL" u="1"/>
        <s v="CW403JS0196EQ" u="1"/>
        <s v="CCW22-A2D275-BLACK" u="1"/>
        <s v="CW501KW0086B0" u="1"/>
        <s v="CW501KW0086E0" u="1"/>
        <s v="CW502KW0111R1" u="1"/>
        <s v="CW502KW0111W0" u="1"/>
        <s v="CW501KV0337B0" u="1"/>
        <s v="C204S-0160-A1WH" u="1"/>
        <s v="CW502KT0134B0" u="1"/>
        <s v="CW501KT0315B0" u="1"/>
        <s v="CW403CC0248W0" u="1"/>
        <s v="CW502TS0278W0" u="1"/>
        <s v="CW502TV0121B0" u="1"/>
        <s v="CW501TS0059H0" u="1"/>
        <s v="CCU20-0009-BLACK" u="1"/>
        <s v="CW501TS0033W0" u="1"/>
        <s v="C104S-0122-A1BK" u="1"/>
        <s v="C104S-0122-A1WH" u="1"/>
        <s v="CW403PS0062B0" u="1"/>
        <s v="CW501JO0054B0" u="1"/>
        <s v="C104S-0158-B1WH" u="1"/>
        <s v="CW502KT0101R0" u="1"/>
        <s v="C104S-0184-T2BK" u="1"/>
        <s v="C104W-0252-C1RA" u="1"/>
        <s v="CM403CC0027B0" u="1"/>
        <s v="CM403CC0027W0" u="1"/>
        <s v="CW501JS0046E3" u="1"/>
        <s v="CW502CD0100BC" u="1"/>
        <s v="CW502DP0304E6" u="1"/>
        <s v="CW501KT0091R0" u="1"/>
        <s v="C104S-0315-T1BK" u="1"/>
        <s v="C104S-0165-A1WH" u="1"/>
        <s v="CW501CC0032W0" u="1"/>
        <s v="C104S-0354-B2WH" u="1"/>
        <s v="C104S-0104-B3WH" u="1"/>
        <s v="CCW22-H2D478-WHITE" u="1"/>
        <s v="CW501TL0034W0" u="1"/>
        <s v="CW501TL0034B0" u="1"/>
        <s v="CW501TS0040B0" u="1"/>
        <s v="CW501CC0356L2" u="1"/>
        <s v="CW502CC0154RQ" u="1"/>
        <s v="CW502CS0155RQ" u="1"/>
        <s v="C104S-0177-A1WH" u="1"/>
        <s v="CW501CC0031WX" u="1"/>
        <s v="C104S-0077-B2WH" u="1"/>
        <s v="CW501TS0040W0" u="1"/>
      </sharedItems>
    </cacheField>
    <cacheField name="男女装" numFmtId="0">
      <sharedItems containsBlank="1" count="3">
        <s v="男女装"/>
        <s v="WOMEN"/>
        <m/>
      </sharedItems>
    </cacheField>
    <cacheField name="品类" numFmtId="0">
      <sharedItems containsBlank="1" count="5">
        <s v="品类"/>
        <s v="KNITWEAR"/>
        <s v="PANTS"/>
        <s v="JEANS"/>
        <m/>
      </sharedItems>
    </cacheField>
    <cacheField name="品类2" numFmtId="0">
      <sharedItems containsBlank="1" count="5">
        <s v="品类"/>
        <s v="毛织"/>
        <s v="裤子"/>
        <s v="牛仔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4">
        <s v="电商选款"/>
        <e v="#N/A"/>
        <s v="香港调拨"/>
        <m/>
      </sharedItems>
    </cacheField>
    <cacheField name="电商选款批次" numFmtId="0">
      <sharedItems containsBlank="1" count="4">
        <s v="电商选款批次"/>
        <e v="#N/A"/>
        <s v="首批"/>
        <m/>
      </sharedItems>
    </cacheField>
    <cacheField name="电商需求量" numFmtId="0">
      <sharedItems containsBlank="1" containsNumber="1" containsInteger="1" containsMixedTypes="1" count="4">
        <s v="电商需求量"/>
        <e v="#N/A"/>
        <n v="4"/>
        <m/>
      </sharedItems>
    </cacheField>
    <cacheField name="是否已导入SCM" numFmtId="0">
      <sharedItems containsBlank="1" count="2">
        <s v="是否已导入SCM"/>
        <m/>
      </sharedItems>
    </cacheField>
    <cacheField name="XS" numFmtId="0">
      <sharedItems containsBlank="1" containsNumber="1" containsInteger="1" containsMixedTypes="1" count="4">
        <s v="XS"/>
        <m/>
        <n v="16"/>
        <n v="18"/>
      </sharedItems>
    </cacheField>
    <cacheField name="S" numFmtId="0">
      <sharedItems containsBlank="1" containsNumber="1" containsInteger="1" containsMixedTypes="1" count="8">
        <s v="S"/>
        <n v="39"/>
        <n v="50"/>
        <n v="36"/>
        <n v="28"/>
        <n v="60"/>
        <n v="11"/>
        <m/>
      </sharedItems>
    </cacheField>
    <cacheField name="M" numFmtId="0">
      <sharedItems containsBlank="1" containsNumber="1" containsInteger="1" containsMixedTypes="1" count="8">
        <s v="M"/>
        <n v="31"/>
        <n v="39"/>
        <n v="48"/>
        <n v="29"/>
        <n v="58"/>
        <n v="10"/>
        <m/>
      </sharedItems>
    </cacheField>
    <cacheField name="L" numFmtId="0">
      <sharedItems containsBlank="1" containsNumber="1" containsInteger="1" containsMixedTypes="1" count="7">
        <s v="L"/>
        <n v="20"/>
        <n v="16"/>
        <n v="19"/>
        <n v="12"/>
        <n v="25"/>
        <m/>
      </sharedItems>
    </cacheField>
    <cacheField name="XL" numFmtId="0">
      <sharedItems containsBlank="1" containsNumber="1" containsInteger="1" containsMixedTypes="1" count="5">
        <s v="XL"/>
        <n v="11"/>
        <m/>
        <n v="7"/>
        <n v="5"/>
      </sharedItems>
    </cacheField>
    <cacheField name="XXL" numFmtId="0">
      <sharedItems containsBlank="1" count="2">
        <s v="X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8">
        <s v="合计"/>
        <n v="101"/>
        <n v="121"/>
        <n v="110"/>
        <n v="69"/>
        <n v="166"/>
        <n v="21"/>
        <m/>
      </sharedItems>
    </cacheField>
    <cacheField name="备注" numFmtId="0">
      <sharedItems containsBlank="1" count="3">
        <s v="备注"/>
        <m/>
        <s v="计划部多做报关资料，后补的货品"/>
      </sharedItems>
    </cacheField>
    <cacheField name="武汉XS" numFmtId="0">
      <sharedItems containsBlank="1" count="2">
        <s v="XS"/>
        <m/>
      </sharedItems>
    </cacheField>
    <cacheField name="武汉S" numFmtId="0">
      <sharedItems containsBlank="1" count="2">
        <s v="S"/>
        <m/>
      </sharedItems>
    </cacheField>
    <cacheField name="武汉M" numFmtId="0">
      <sharedItems containsBlank="1" count="2">
        <s v="M"/>
        <m/>
      </sharedItems>
    </cacheField>
    <cacheField name="武汉L" numFmtId="0">
      <sharedItems containsBlank="1" count="2">
        <s v="L"/>
        <m/>
      </sharedItems>
    </cacheField>
    <cacheField name="武汉XL" numFmtId="0">
      <sharedItems containsBlank="1" count="2">
        <s v="XL"/>
        <m/>
      </sharedItems>
    </cacheField>
    <cacheField name="武汉XXL" numFmtId="0">
      <sharedItems containsBlank="1" count="2">
        <s v="XXL"/>
        <m/>
      </sharedItems>
    </cacheField>
    <cacheField name="武汉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"/>
        <n v="0"/>
        <m/>
      </sharedItems>
    </cacheField>
    <cacheField name="备注2" numFmtId="0">
      <sharedItems containsBlank="1" count="2">
        <s v="备注"/>
        <m/>
      </sharedItems>
    </cacheField>
    <cacheField name="广州期货仓XS" numFmtId="0">
      <sharedItems containsBlank="1" containsNumber="1" containsInteger="1" containsMixedTypes="1" count="3">
        <s v="XS"/>
        <n v="0"/>
        <m/>
      </sharedItems>
    </cacheField>
    <cacheField name="广州期货仓S" numFmtId="0">
      <sharedItems containsBlank="1" containsNumber="1" containsInteger="1" containsMixedTypes="1" count="6">
        <s v="S"/>
        <n v="5"/>
        <n v="0"/>
        <n v="4"/>
        <n v="3"/>
        <m/>
      </sharedItems>
    </cacheField>
    <cacheField name="广州期货仓M" numFmtId="0">
      <sharedItems containsBlank="1" containsNumber="1" containsInteger="1" containsMixedTypes="1" count="5">
        <s v="M"/>
        <n v="9"/>
        <n v="8"/>
        <n v="7"/>
        <m/>
      </sharedItems>
    </cacheField>
    <cacheField name="广州期货仓L" numFmtId="0">
      <sharedItems containsBlank="1" containsNumber="1" containsInteger="1" containsMixedTypes="1" count="5">
        <s v="L"/>
        <n v="6"/>
        <n v="9"/>
        <n v="4"/>
        <m/>
      </sharedItems>
    </cacheField>
    <cacheField name="广州期货仓XL" numFmtId="0">
      <sharedItems containsBlank="1" containsNumber="1" containsInteger="1" containsMixedTypes="1" count="3">
        <s v="XL"/>
        <m/>
        <n v="2"/>
      </sharedItems>
    </cacheField>
    <cacheField name="广州期货仓XXL" numFmtId="0">
      <sharedItems containsBlank="1" count="2">
        <s v="XXL"/>
        <m/>
      </sharedItems>
    </cacheField>
    <cacheField name="广州期货仓F" numFmtId="0">
      <sharedItems containsBlank="1" count="2">
        <s v="F"/>
        <m/>
      </sharedItems>
    </cacheField>
    <cacheField name="广州期货仓" numFmtId="0">
      <sharedItems containsBlank="1" containsNumber="1" containsInteger="1" containsMixedTypes="1" count="7">
        <s v="广州期货仓"/>
        <n v="20"/>
        <n v="17"/>
        <n v="19"/>
        <n v="14"/>
        <n v="0"/>
        <m/>
      </sharedItems>
    </cacheField>
    <cacheField name="备注3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5">
        <s v="XS"/>
        <n v="0"/>
        <n v="11"/>
        <n v="10"/>
        <m/>
      </sharedItems>
    </cacheField>
    <cacheField name="香港仓S" numFmtId="0">
      <sharedItems containsBlank="1" containsNumber="1" containsInteger="1" containsMixedTypes="1" count="8">
        <s v="S"/>
        <n v="27"/>
        <n v="34"/>
        <n v="24"/>
        <n v="21"/>
        <n v="28"/>
        <n v="11"/>
        <m/>
      </sharedItems>
    </cacheField>
    <cacheField name="香港仓M" numFmtId="0">
      <sharedItems containsBlank="1" containsNumber="1" containsInteger="1" containsMixedTypes="1" count="8">
        <s v="M"/>
        <n v="18"/>
        <n v="23"/>
        <n v="33"/>
        <n v="19"/>
        <n v="26"/>
        <n v="10"/>
        <m/>
      </sharedItems>
    </cacheField>
    <cacheField name="香港仓L" numFmtId="0">
      <sharedItems containsBlank="1" containsNumber="1" containsInteger="1" containsMixedTypes="1" count="7">
        <s v="L"/>
        <n v="12"/>
        <n v="5"/>
        <n v="10"/>
        <n v="7"/>
        <n v="14"/>
        <m/>
      </sharedItems>
    </cacheField>
    <cacheField name="香港仓XL" numFmtId="0">
      <sharedItems containsBlank="1" containsNumber="1" containsInteger="1" containsMixedTypes="1" count="5">
        <s v="XL"/>
        <n v="9"/>
        <m/>
        <n v="3"/>
        <n v="2"/>
      </sharedItems>
    </cacheField>
    <cacheField name="香港仓XXL" numFmtId="0">
      <sharedItems containsBlank="1" count="2">
        <s v="XXL"/>
        <m/>
      </sharedItems>
    </cacheField>
    <cacheField name="香港仓F" numFmtId="0">
      <sharedItems containsBlank="1" count="2">
        <s v="F"/>
        <m/>
      </sharedItems>
    </cacheField>
    <cacheField name="香港" numFmtId="0">
      <sharedItems containsBlank="1" containsNumber="1" containsInteger="1" containsMixedTypes="1" count="8">
        <s v="香港仓"/>
        <n v="66"/>
        <n v="73"/>
        <n v="70"/>
        <n v="47"/>
        <n v="80"/>
        <n v="21"/>
        <m/>
      </sharedItems>
    </cacheField>
    <cacheField name="备注4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5">
        <s v="XS"/>
        <n v="0"/>
        <n v="5"/>
        <n v="8"/>
        <m/>
      </sharedItems>
    </cacheField>
    <cacheField name="南浦正品仓S" numFmtId="0">
      <sharedItems containsBlank="1" containsNumber="1" containsInteger="1" containsMixedTypes="1" count="8">
        <s v="S"/>
        <n v="6"/>
        <n v="15"/>
        <n v="7"/>
        <n v="3"/>
        <n v="31"/>
        <n v="0"/>
        <m/>
      </sharedItems>
    </cacheField>
    <cacheField name="南浦正品仓M" numFmtId="0">
      <sharedItems containsBlank="1" containsNumber="1" containsInteger="1" containsMixedTypes="1" count="7">
        <s v="M"/>
        <n v="4"/>
        <n v="8"/>
        <n v="3"/>
        <n v="32"/>
        <n v="0"/>
        <m/>
      </sharedItems>
    </cacheField>
    <cacheField name="南浦正品仓L" numFmtId="0">
      <sharedItems containsBlank="1" containsNumber="1" containsInteger="1" containsMixedTypes="1" count="7">
        <s v="L"/>
        <n v="2"/>
        <n v="3"/>
        <n v="1"/>
        <n v="11"/>
        <n v="0"/>
        <m/>
      </sharedItems>
    </cacheField>
    <cacheField name="南浦正品仓XL" numFmtId="0">
      <sharedItems containsBlank="1" containsNumber="1" containsInteger="1" containsMixedTypes="1" count="5">
        <s v="XL"/>
        <n v="2"/>
        <n v="0"/>
        <n v="3"/>
        <m/>
      </sharedItems>
    </cacheField>
    <cacheField name="南浦正品仓XXL" numFmtId="0">
      <sharedItems containsBlank="1" count="2">
        <s v="XXL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南浦正品仓" numFmtId="0">
      <sharedItems containsBlank="1" containsNumber="1" containsInteger="1" containsMixedTypes="1" count="8">
        <s v="南浦正品仓"/>
        <n v="14"/>
        <n v="30"/>
        <n v="20"/>
        <n v="7"/>
        <n v="85"/>
        <n v="0"/>
        <m/>
      </sharedItems>
    </cacheField>
    <cacheField name="备注5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XXL" numFmtId="0">
      <sharedItems containsBlank="1" count="2">
        <s v="X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6" numFmtId="0">
      <sharedItems containsBlank="1" count="2">
        <s v="备注"/>
        <m/>
      </sharedItems>
    </cacheField>
    <cacheField name="大货样衣仓XS" numFmtId="0">
      <sharedItems containsBlank="1" count="2">
        <s v="XS"/>
        <m/>
      </sharedItems>
    </cacheField>
    <cacheField name="大货样衣仓S" numFmtId="0">
      <sharedItems containsBlank="1" containsNumber="1" containsInteger="1" containsMixedTypes="1" count="3">
        <s v="S"/>
        <n v="1"/>
        <m/>
      </sharedItems>
    </cacheField>
    <cacheField name="大货样衣仓M" numFmtId="0">
      <sharedItems containsBlank="1" count="2">
        <s v="M"/>
        <m/>
      </sharedItems>
    </cacheField>
    <cacheField name="大货样衣仓L" numFmtId="0">
      <sharedItems containsBlank="1" count="2">
        <s v="L"/>
        <m/>
      </sharedItems>
    </cacheField>
    <cacheField name="大货样衣仓XL" numFmtId="0">
      <sharedItems containsBlank="1" count="2">
        <s v="XL"/>
        <m/>
      </sharedItems>
    </cacheField>
    <cacheField name="大货样衣仓XXL" numFmtId="0">
      <sharedItems containsBlank="1" count="2">
        <s v="XXL"/>
        <m/>
      </sharedItems>
    </cacheField>
    <cacheField name="大货样衣仓F" numFmtId="0">
      <sharedItems containsBlank="1" count="2">
        <s v="F"/>
        <m/>
      </sharedItems>
    </cacheField>
    <cacheField name="大货样衣仓" numFmtId="0">
      <sharedItems containsBlank="1" containsNumber="1" containsInteger="1" containsMixedTypes="1" count="4">
        <s v="大货样衣仓"/>
        <n v="1"/>
        <n v="0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2"/>
    <x v="1"/>
    <x v="1"/>
    <x v="2"/>
    <x v="1"/>
    <x v="1"/>
    <x v="1"/>
    <x v="1"/>
    <x v="1"/>
    <x v="1"/>
    <x v="1"/>
    <x v="1"/>
    <x v="2"/>
    <x v="2"/>
    <x v="2"/>
    <x v="2"/>
    <x v="2"/>
    <x v="1"/>
    <x v="1"/>
    <x v="2"/>
    <x v="1"/>
    <x v="1"/>
    <x v="1"/>
    <x v="1"/>
    <x v="1"/>
    <x v="1"/>
    <x v="1"/>
    <x v="1"/>
    <x v="1"/>
    <x v="1"/>
    <x v="1"/>
    <x v="2"/>
    <x v="2"/>
    <x v="2"/>
    <x v="1"/>
    <x v="1"/>
    <x v="1"/>
    <x v="2"/>
    <x v="1"/>
    <x v="2"/>
    <x v="2"/>
    <x v="2"/>
    <x v="2"/>
    <x v="2"/>
    <x v="1"/>
    <x v="1"/>
    <x v="2"/>
    <x v="1"/>
    <x v="2"/>
    <x v="2"/>
    <x v="2"/>
    <x v="1"/>
    <x v="2"/>
    <x v="1"/>
    <x v="1"/>
    <x v="2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3"/>
    <x v="1"/>
    <x v="1"/>
    <x v="3"/>
    <x v="1"/>
    <x v="2"/>
    <x v="2"/>
    <x v="1"/>
    <x v="1"/>
    <x v="1"/>
    <x v="1"/>
    <x v="1"/>
    <x v="1"/>
    <x v="3"/>
    <x v="3"/>
    <x v="3"/>
    <x v="3"/>
    <x v="1"/>
    <x v="1"/>
    <x v="3"/>
    <x v="1"/>
    <x v="1"/>
    <x v="1"/>
    <x v="1"/>
    <x v="1"/>
    <x v="1"/>
    <x v="1"/>
    <x v="1"/>
    <x v="1"/>
    <x v="1"/>
    <x v="2"/>
    <x v="3"/>
    <x v="3"/>
    <x v="1"/>
    <x v="2"/>
    <x v="1"/>
    <x v="1"/>
    <x v="3"/>
    <x v="1"/>
    <x v="1"/>
    <x v="3"/>
    <x v="3"/>
    <x v="3"/>
    <x v="3"/>
    <x v="1"/>
    <x v="1"/>
    <x v="3"/>
    <x v="1"/>
    <x v="1"/>
    <x v="3"/>
    <x v="2"/>
    <x v="2"/>
    <x v="1"/>
    <x v="1"/>
    <x v="1"/>
    <x v="3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4"/>
    <x v="1"/>
    <x v="1"/>
    <x v="4"/>
    <x v="1"/>
    <x v="2"/>
    <x v="2"/>
    <x v="1"/>
    <x v="1"/>
    <x v="1"/>
    <x v="1"/>
    <x v="1"/>
    <x v="1"/>
    <x v="4"/>
    <x v="4"/>
    <x v="4"/>
    <x v="2"/>
    <x v="1"/>
    <x v="1"/>
    <x v="4"/>
    <x v="1"/>
    <x v="1"/>
    <x v="1"/>
    <x v="1"/>
    <x v="1"/>
    <x v="1"/>
    <x v="1"/>
    <x v="1"/>
    <x v="1"/>
    <x v="1"/>
    <x v="2"/>
    <x v="4"/>
    <x v="3"/>
    <x v="3"/>
    <x v="1"/>
    <x v="1"/>
    <x v="1"/>
    <x v="4"/>
    <x v="1"/>
    <x v="1"/>
    <x v="4"/>
    <x v="4"/>
    <x v="4"/>
    <x v="2"/>
    <x v="1"/>
    <x v="1"/>
    <x v="4"/>
    <x v="1"/>
    <x v="1"/>
    <x v="4"/>
    <x v="3"/>
    <x v="3"/>
    <x v="2"/>
    <x v="1"/>
    <x v="1"/>
    <x v="4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5"/>
    <x v="1"/>
    <x v="1"/>
    <x v="5"/>
    <x v="1"/>
    <x v="3"/>
    <x v="3"/>
    <x v="1"/>
    <x v="2"/>
    <x v="2"/>
    <x v="2"/>
    <x v="1"/>
    <x v="3"/>
    <x v="5"/>
    <x v="5"/>
    <x v="5"/>
    <x v="4"/>
    <x v="1"/>
    <x v="1"/>
    <x v="5"/>
    <x v="1"/>
    <x v="1"/>
    <x v="1"/>
    <x v="1"/>
    <x v="1"/>
    <x v="1"/>
    <x v="1"/>
    <x v="1"/>
    <x v="1"/>
    <x v="1"/>
    <x v="2"/>
    <x v="5"/>
    <x v="4"/>
    <x v="4"/>
    <x v="1"/>
    <x v="1"/>
    <x v="1"/>
    <x v="5"/>
    <x v="1"/>
    <x v="3"/>
    <x v="5"/>
    <x v="5"/>
    <x v="5"/>
    <x v="4"/>
    <x v="1"/>
    <x v="1"/>
    <x v="5"/>
    <x v="1"/>
    <x v="3"/>
    <x v="5"/>
    <x v="4"/>
    <x v="4"/>
    <x v="3"/>
    <x v="1"/>
    <x v="1"/>
    <x v="5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1"/>
    <x v="5"/>
    <x v="1"/>
    <x v="1"/>
    <x v="5"/>
    <x v="1"/>
    <x v="3"/>
    <x v="3"/>
    <x v="1"/>
    <x v="2"/>
    <x v="2"/>
    <x v="2"/>
    <x v="1"/>
    <x v="1"/>
    <x v="6"/>
    <x v="6"/>
    <x v="6"/>
    <x v="2"/>
    <x v="1"/>
    <x v="1"/>
    <x v="6"/>
    <x v="2"/>
    <x v="1"/>
    <x v="1"/>
    <x v="1"/>
    <x v="1"/>
    <x v="1"/>
    <x v="1"/>
    <x v="1"/>
    <x v="1"/>
    <x v="1"/>
    <x v="2"/>
    <x v="5"/>
    <x v="4"/>
    <x v="4"/>
    <x v="1"/>
    <x v="1"/>
    <x v="1"/>
    <x v="5"/>
    <x v="1"/>
    <x v="4"/>
    <x v="6"/>
    <x v="6"/>
    <x v="6"/>
    <x v="2"/>
    <x v="1"/>
    <x v="1"/>
    <x v="6"/>
    <x v="1"/>
    <x v="1"/>
    <x v="6"/>
    <x v="5"/>
    <x v="5"/>
    <x v="2"/>
    <x v="1"/>
    <x v="1"/>
    <x v="6"/>
    <x v="1"/>
    <x v="1"/>
    <x v="1"/>
    <x v="1"/>
    <x v="1"/>
    <x v="1"/>
    <x v="1"/>
    <x v="1"/>
    <x v="1"/>
    <x v="1"/>
    <x v="1"/>
    <x v="2"/>
    <x v="1"/>
    <x v="1"/>
    <x v="1"/>
    <x v="1"/>
    <x v="1"/>
    <x v="2"/>
  </r>
  <r>
    <x v="2"/>
    <x v="1"/>
    <x v="1"/>
    <x v="6"/>
    <x v="1"/>
    <x v="1"/>
    <x v="6"/>
    <x v="2"/>
    <x v="4"/>
    <x v="4"/>
    <x v="2"/>
    <x v="3"/>
    <x v="3"/>
    <x v="3"/>
    <x v="1"/>
    <x v="1"/>
    <x v="7"/>
    <x v="7"/>
    <x v="6"/>
    <x v="2"/>
    <x v="1"/>
    <x v="1"/>
    <x v="7"/>
    <x v="1"/>
    <x v="1"/>
    <x v="1"/>
    <x v="1"/>
    <x v="1"/>
    <x v="1"/>
    <x v="1"/>
    <x v="1"/>
    <x v="2"/>
    <x v="1"/>
    <x v="2"/>
    <x v="5"/>
    <x v="4"/>
    <x v="4"/>
    <x v="1"/>
    <x v="1"/>
    <x v="1"/>
    <x v="6"/>
    <x v="1"/>
    <x v="4"/>
    <x v="7"/>
    <x v="7"/>
    <x v="6"/>
    <x v="2"/>
    <x v="1"/>
    <x v="1"/>
    <x v="7"/>
    <x v="1"/>
    <x v="4"/>
    <x v="7"/>
    <x v="6"/>
    <x v="6"/>
    <x v="4"/>
    <x v="1"/>
    <x v="2"/>
    <x v="7"/>
    <x v="1"/>
    <x v="1"/>
    <x v="1"/>
    <x v="1"/>
    <x v="1"/>
    <x v="1"/>
    <x v="1"/>
    <x v="1"/>
    <x v="2"/>
    <x v="1"/>
    <x v="1"/>
    <x v="2"/>
    <x v="1"/>
    <x v="1"/>
    <x v="1"/>
    <x v="1"/>
    <x v="1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297" firstHeaderRow="1" firstDataRow="1" firstDataCol="2"/>
  <pivotFields count="77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8">
        <item x="0"/>
        <item x="6"/>
        <item x="1"/>
        <item x="2"/>
        <item x="3"/>
        <item x="4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68">
        <item x="6"/>
        <item x="0"/>
        <item m="1" x="54"/>
        <item m="1" x="55"/>
        <item m="1" x="56"/>
        <item m="1" x="57"/>
        <item m="1" x="59"/>
        <item m="1" x="66"/>
        <item m="1" x="60"/>
        <item m="1" x="61"/>
        <item m="1" x="62"/>
        <item m="1" x="63"/>
        <item m="1" x="64"/>
        <item m="1" x="65"/>
        <item m="1" x="58"/>
        <item m="1" x="52"/>
        <item m="1" x="53"/>
        <item m="1" x="50"/>
        <item m="1" x="51"/>
        <item m="1" x="49"/>
        <item m="1" x="44"/>
        <item m="1" x="45"/>
        <item m="1" x="46"/>
        <item m="1" x="47"/>
        <item m="1" x="48"/>
        <item m="1" x="41"/>
        <item m="1" x="42"/>
        <item m="1" x="15"/>
        <item m="1" x="43"/>
        <item m="1" x="40"/>
        <item m="1" x="20"/>
        <item m="1" x="34"/>
        <item m="1" x="35"/>
        <item m="1" x="36"/>
        <item m="1" x="37"/>
        <item m="1" x="38"/>
        <item m="1" x="39"/>
        <item m="1" x="28"/>
        <item m="1" x="29"/>
        <item m="1" x="25"/>
        <item m="1" x="30"/>
        <item m="1" x="31"/>
        <item m="1" x="32"/>
        <item m="1" x="33"/>
        <item m="1" x="22"/>
        <item m="1" x="23"/>
        <item m="1" x="24"/>
        <item m="1" x="26"/>
        <item m="1" x="27"/>
        <item m="1" x="16"/>
        <item m="1" x="17"/>
        <item m="1" x="18"/>
        <item m="1" x="19"/>
        <item m="1" x="21"/>
        <item m="1" x="14"/>
        <item m="1" x="12"/>
        <item m="1" x="13"/>
        <item m="1" x="9"/>
        <item m="1" x="8"/>
        <item m="1" x="10"/>
        <item m="1" x="11"/>
        <item m="1" x="7"/>
        <item x="1"/>
        <item x="2"/>
        <item x="3"/>
        <item x="4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0"/>
        <item x="4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0"/>
        <item x="4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5">
        <item x="0"/>
        <item x="1"/>
        <item x="2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9">
        <item x="0"/>
        <item x="7"/>
        <item x="1"/>
        <item x="2"/>
        <item x="3"/>
        <item x="4"/>
        <item x="5"/>
        <item x="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9">
        <item x="0"/>
        <item x="7"/>
        <item x="1"/>
        <item x="2"/>
        <item x="3"/>
        <item x="4"/>
        <item x="5"/>
        <item x="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8">
        <item x="0"/>
        <item x="6"/>
        <item x="1"/>
        <item x="2"/>
        <item x="3"/>
        <item x="4"/>
        <item x="5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6">
        <item x="0"/>
        <item x="2"/>
        <item x="1"/>
        <item x="3"/>
        <item x="4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9">
        <item x="0"/>
        <item x="7"/>
        <item x="1"/>
        <item x="2"/>
        <item x="3"/>
        <item x="4"/>
        <item x="5"/>
        <item x="6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2"/>
        <item x="1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7">
        <item x="0"/>
        <item x="5"/>
        <item x="1"/>
        <item x="2"/>
        <item x="3"/>
        <item x="4"/>
        <item t="default"/>
      </items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8">
        <item x="0"/>
        <item x="6"/>
        <item x="1"/>
        <item x="2"/>
        <item x="3"/>
        <item x="4"/>
        <item x="5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9">
        <item x="0"/>
        <item x="7"/>
        <item x="1"/>
        <item x="2"/>
        <item x="3"/>
        <item x="4"/>
        <item x="5"/>
        <item x="6"/>
        <item t="default"/>
      </items>
    </pivotField>
    <pivotField dataField="1" compact="0" outline="0" subtotalTop="0" showAll="0">
      <items count="9">
        <item x="0"/>
        <item x="7"/>
        <item x="1"/>
        <item x="2"/>
        <item x="3"/>
        <item x="4"/>
        <item x="5"/>
        <item x="6"/>
        <item t="default"/>
      </items>
    </pivotField>
    <pivotField dataField="1" compact="0" outline="0" subtotalTop="0" showAll="0">
      <items count="8">
        <item x="0"/>
        <item x="6"/>
        <item x="1"/>
        <item x="2"/>
        <item x="3"/>
        <item x="4"/>
        <item x="5"/>
        <item t="default"/>
      </items>
    </pivotField>
    <pivotField dataField="1" compact="0" outline="0" subtotalTop="0" showAll="0">
      <items count="6">
        <item x="0"/>
        <item x="2"/>
        <item x="1"/>
        <item x="3"/>
        <item x="4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9">
        <item x="0"/>
        <item x="7"/>
        <item x="1"/>
        <item x="2"/>
        <item x="3"/>
        <item x="4"/>
        <item x="5"/>
        <item x="6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9">
        <item x="0"/>
        <item x="7"/>
        <item x="1"/>
        <item x="2"/>
        <item x="3"/>
        <item x="4"/>
        <item x="5"/>
        <item x="6"/>
        <item t="default"/>
      </items>
    </pivotField>
    <pivotField dataField="1" compact="0" outline="0" subtotalTop="0" showAll="0">
      <items count="8">
        <item x="0"/>
        <item x="6"/>
        <item x="1"/>
        <item x="2"/>
        <item x="3"/>
        <item x="4"/>
        <item x="5"/>
        <item t="default"/>
      </items>
    </pivotField>
    <pivotField dataField="1" compact="0" outline="0" subtotalTop="0" showAll="0">
      <items count="8">
        <item x="0"/>
        <item x="6"/>
        <item x="1"/>
        <item x="2"/>
        <item x="3"/>
        <item x="4"/>
        <item x="5"/>
        <item t="default"/>
      </items>
    </pivotField>
    <pivotField dataField="1" compact="0" outline="0" subtotalTop="0" showAll="0">
      <items count="6">
        <item x="0"/>
        <item x="4"/>
        <item x="1"/>
        <item x="2"/>
        <item x="3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9">
        <item x="0"/>
        <item x="7"/>
        <item x="1"/>
        <item x="2"/>
        <item x="3"/>
        <item x="4"/>
        <item x="5"/>
        <item x="6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>
      <items count="5">
        <item x="1"/>
        <item x="0"/>
        <item x="3"/>
        <item x="2"/>
        <item t="default"/>
      </items>
    </pivotField>
  </pivotFields>
  <rowFields count="2">
    <field x="6"/>
    <field x="-2"/>
  </rowFields>
  <rowItems count="294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62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63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64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65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66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</rowItems>
  <colItems count="1">
    <i/>
  </colItems>
  <dataFields count="42">
    <dataField name="求和项:广州期货仓M" fld="35" baseField="0" baseItem="0"/>
    <dataField name="求和项:广州期货仓XS" fld="33" baseField="0" baseItem="0"/>
    <dataField name="求和项:广州期货仓S" fld="34" baseField="0" baseItem="0"/>
    <dataField name="求和项:武汉XL" fld="28" baseField="0" baseItem="0"/>
    <dataField name="求和项:武汉F" fld="30" baseField="0" baseItem="0"/>
    <dataField name="求和项:武汉XXL" fld="29" baseField="0" baseItem="0"/>
    <dataField name="求和项:武汉XS" fld="24" baseField="0" baseItem="0"/>
    <dataField name="求和项:武汉L" fld="27" baseField="0" baseItem="0"/>
    <dataField name="求和项:武汉M" fld="26" baseField="0" baseItem="0"/>
    <dataField name="求和项:武汉S" fld="25" baseField="0" baseItem="0"/>
    <dataField name="求和项:广州期货仓F" fld="39" baseField="0" baseItem="0"/>
    <dataField name="求和项:南浦拍照样衣仓XS" fld="60" baseField="0" baseItem="0"/>
    <dataField name="求和项:南浦拍照样衣仓M" fld="62" baseField="0" baseItem="0"/>
    <dataField name="求和项:南浦拍照样衣仓S" fld="61" baseField="0" baseItem="0"/>
    <dataField name="求和项:南浦正品仓F" fld="57" baseField="0" baseItem="0"/>
    <dataField name="求和项:广州期货仓XXL" fld="38" baseField="0" baseItem="0"/>
    <dataField name="求和项:广州期货仓XL" fld="37" baseField="0" baseItem="0"/>
    <dataField name="求和项:广州期货仓L" fld="36" baseField="0" baseItem="0"/>
    <dataField name="求和项:南浦正品仓XXL" fld="56" baseField="0" baseItem="0"/>
    <dataField name="求和项:南浦正品仓XL" fld="55" baseField="0" baseItem="0"/>
    <dataField name="求和项:南浦正品仓L" fld="54" baseField="0" baseItem="0"/>
    <dataField name="求和项:南浦正品仓M" fld="53" baseField="0" baseItem="0"/>
    <dataField name="求和项:南浦正品仓S" fld="52" baseField="0" baseItem="0"/>
    <dataField name="求和项:南浦正品仓XS" fld="51" baseField="0" baseItem="0"/>
    <dataField name="求和项:大货样衣仓XXL" fld="74" baseField="0" baseItem="0"/>
    <dataField name="求和项:大货样衣仓M" fld="71" baseField="0" baseItem="0"/>
    <dataField name="求和项:大货样衣仓XL" fld="73" baseField="0" baseItem="0"/>
    <dataField name="求和项:大货样衣仓L" fld="72" baseField="0" baseItem="0"/>
    <dataField name="求和项:大货样衣仓S" fld="70" baseField="0" baseItem="0"/>
    <dataField name="求和项:大货样衣仓XS" fld="69" baseField="0" baseItem="0"/>
    <dataField name="求和项:南浦拍照样衣仓F" fld="66" baseField="0" baseItem="0"/>
    <dataField name="求和项:南浦拍照样衣仓XXL" fld="65" baseField="0" baseItem="0"/>
    <dataField name="求和项:南浦拍照样衣仓XL" fld="64" baseField="0" baseItem="0"/>
    <dataField name="求和项:香港仓XS" fld="42" baseField="0" baseItem="0"/>
    <dataField name="求和项:南浦拍照样衣仓L" fld="63" baseField="0" baseItem="0"/>
    <dataField name="求和项:大货样衣仓F" fld="75" baseField="0" baseItem="0"/>
    <dataField name="求和项:香港仓L" fld="45" baseField="0" baseItem="0"/>
    <dataField name="求和项:香港仓M" fld="44" baseField="0" baseItem="0"/>
    <dataField name="求和项:香港仓F" fld="48" baseField="0" baseItem="0"/>
    <dataField name="求和项:香港仓XXL" fld="47" baseField="0" baseItem="0"/>
    <dataField name="求和项:香港仓S" fld="43" baseField="0" baseItem="0"/>
    <dataField name="求和项:香港仓XL" fld="4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43">
  <autoFilter ref="C1:AI43">
    <filterColumn colId="23">
      <filters>
        <filter val="CCW22-H1H352-BLUES"/>
        <filter val="CCW22-H1H352-BLUEXS"/>
        <filter val="CCW22-H1H352-BLUEL"/>
        <filter val="CCW22-H1H352-BLUEXL"/>
        <filter val="CCW22-H1H352-BLUEM"/>
      </filters>
    </filterColumn>
  </autoFilter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7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D11" sqref="D11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ht="33" spans="1:15">
      <c r="A1" s="48" t="s">
        <v>0</v>
      </c>
      <c r="B1" s="49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50" t="s">
        <v>6</v>
      </c>
      <c r="H1" s="48" t="s">
        <v>7</v>
      </c>
      <c r="I1" s="48" t="s">
        <v>8</v>
      </c>
      <c r="J1" s="49" t="s">
        <v>9</v>
      </c>
      <c r="K1" s="49" t="s">
        <v>10</v>
      </c>
      <c r="L1" s="49" t="s">
        <v>11</v>
      </c>
      <c r="M1" s="49" t="s">
        <v>12</v>
      </c>
      <c r="N1" s="49" t="s">
        <v>13</v>
      </c>
      <c r="O1" s="49" t="s">
        <v>14</v>
      </c>
    </row>
    <row r="2" spans="1:9">
      <c r="A2" s="47" t="s">
        <v>15</v>
      </c>
      <c r="B2" s="47" t="s">
        <v>16</v>
      </c>
      <c r="C2" s="47" t="s">
        <v>17</v>
      </c>
      <c r="D2" s="47" t="s">
        <v>18</v>
      </c>
      <c r="E2" s="47">
        <v>10</v>
      </c>
      <c r="F2" s="47" t="s">
        <v>19</v>
      </c>
      <c r="G2" s="47"/>
      <c r="H2" s="47" t="s">
        <v>20</v>
      </c>
      <c r="I2" s="47" t="s">
        <v>21</v>
      </c>
    </row>
    <row r="3" spans="1:9">
      <c r="A3" s="47" t="s">
        <v>15</v>
      </c>
      <c r="B3" s="47" t="s">
        <v>16</v>
      </c>
      <c r="C3" s="47" t="s">
        <v>17</v>
      </c>
      <c r="D3" s="47" t="s">
        <v>22</v>
      </c>
      <c r="E3" s="47">
        <v>33</v>
      </c>
      <c r="F3" s="47" t="s">
        <v>19</v>
      </c>
      <c r="G3" s="47"/>
      <c r="H3" s="47" t="s">
        <v>20</v>
      </c>
      <c r="I3" s="47" t="s">
        <v>21</v>
      </c>
    </row>
    <row r="4" spans="1:9">
      <c r="A4" s="47" t="s">
        <v>15</v>
      </c>
      <c r="B4" s="47" t="s">
        <v>16</v>
      </c>
      <c r="C4" s="47" t="s">
        <v>17</v>
      </c>
      <c r="D4" s="47" t="s">
        <v>23</v>
      </c>
      <c r="E4" s="47">
        <v>24</v>
      </c>
      <c r="F4" s="47" t="s">
        <v>19</v>
      </c>
      <c r="G4" s="47"/>
      <c r="H4" s="47" t="s">
        <v>20</v>
      </c>
      <c r="I4" s="47" t="s">
        <v>21</v>
      </c>
    </row>
    <row r="5" spans="1:9">
      <c r="A5" s="47" t="s">
        <v>15</v>
      </c>
      <c r="B5" s="47" t="s">
        <v>16</v>
      </c>
      <c r="C5" s="47" t="s">
        <v>17</v>
      </c>
      <c r="D5" s="47" t="s">
        <v>24</v>
      </c>
      <c r="E5" s="47">
        <v>3</v>
      </c>
      <c r="F5" s="47" t="s">
        <v>19</v>
      </c>
      <c r="G5" s="47"/>
      <c r="H5" s="47" t="s">
        <v>20</v>
      </c>
      <c r="I5" s="47" t="s">
        <v>21</v>
      </c>
    </row>
    <row r="6" spans="1:9">
      <c r="A6" s="47" t="s">
        <v>15</v>
      </c>
      <c r="B6" s="47" t="s">
        <v>25</v>
      </c>
      <c r="C6" s="47" t="s">
        <v>17</v>
      </c>
      <c r="D6" s="47" t="s">
        <v>18</v>
      </c>
      <c r="E6" s="47">
        <v>3</v>
      </c>
      <c r="F6" s="47" t="s">
        <v>19</v>
      </c>
      <c r="G6" s="47"/>
      <c r="H6" s="47" t="s">
        <v>20</v>
      </c>
      <c r="I6" s="47" t="s">
        <v>26</v>
      </c>
    </row>
    <row r="7" spans="1:9">
      <c r="A7" s="47" t="s">
        <v>15</v>
      </c>
      <c r="B7" s="47" t="s">
        <v>25</v>
      </c>
      <c r="C7" s="47" t="s">
        <v>17</v>
      </c>
      <c r="D7" s="47" t="s">
        <v>22</v>
      </c>
      <c r="E7" s="47">
        <v>8</v>
      </c>
      <c r="F7" s="47" t="s">
        <v>19</v>
      </c>
      <c r="G7" s="47"/>
      <c r="H7" s="47" t="s">
        <v>20</v>
      </c>
      <c r="I7" s="47" t="s">
        <v>26</v>
      </c>
    </row>
    <row r="8" spans="1:9">
      <c r="A8" s="47" t="s">
        <v>15</v>
      </c>
      <c r="B8" s="47" t="s">
        <v>25</v>
      </c>
      <c r="C8" s="47" t="s">
        <v>17</v>
      </c>
      <c r="D8" s="47" t="s">
        <v>23</v>
      </c>
      <c r="E8" s="47">
        <v>7</v>
      </c>
      <c r="F8" s="47" t="s">
        <v>19</v>
      </c>
      <c r="G8" s="47"/>
      <c r="H8" s="47" t="s">
        <v>20</v>
      </c>
      <c r="I8" s="47" t="s">
        <v>26</v>
      </c>
    </row>
    <row r="9" spans="1:9">
      <c r="A9" s="47" t="s">
        <v>15</v>
      </c>
      <c r="B9" s="47" t="s">
        <v>25</v>
      </c>
      <c r="C9" s="47" t="s">
        <v>17</v>
      </c>
      <c r="D9" s="47" t="s">
        <v>24</v>
      </c>
      <c r="E9" s="47">
        <v>2</v>
      </c>
      <c r="F9" s="47" t="s">
        <v>19</v>
      </c>
      <c r="G9" s="47"/>
      <c r="H9" s="47" t="s">
        <v>20</v>
      </c>
      <c r="I9" s="47" t="s">
        <v>26</v>
      </c>
    </row>
    <row r="10" spans="1:9">
      <c r="A10" s="47" t="s">
        <v>15</v>
      </c>
      <c r="B10" s="47" t="s">
        <v>27</v>
      </c>
      <c r="C10" s="47" t="s">
        <v>17</v>
      </c>
      <c r="D10" s="47" t="s">
        <v>18</v>
      </c>
      <c r="E10" s="47">
        <v>6</v>
      </c>
      <c r="F10" s="47" t="s">
        <v>19</v>
      </c>
      <c r="G10" s="47"/>
      <c r="H10" s="47" t="s">
        <v>20</v>
      </c>
      <c r="I10" s="47" t="s">
        <v>26</v>
      </c>
    </row>
    <row r="11" spans="1:9">
      <c r="A11" s="47" t="s">
        <v>15</v>
      </c>
      <c r="B11" s="47" t="s">
        <v>27</v>
      </c>
      <c r="C11" s="47" t="s">
        <v>17</v>
      </c>
      <c r="D11" s="47" t="s">
        <v>22</v>
      </c>
      <c r="E11" s="47">
        <v>7</v>
      </c>
      <c r="F11" s="47" t="s">
        <v>19</v>
      </c>
      <c r="G11" s="47"/>
      <c r="H11" s="47" t="s">
        <v>20</v>
      </c>
      <c r="I11" s="47" t="s">
        <v>26</v>
      </c>
    </row>
    <row r="12" spans="1:9">
      <c r="A12" s="47" t="s">
        <v>15</v>
      </c>
      <c r="B12" s="47" t="s">
        <v>27</v>
      </c>
      <c r="C12" s="47" t="s">
        <v>17</v>
      </c>
      <c r="D12" s="47" t="s">
        <v>23</v>
      </c>
      <c r="E12" s="47">
        <v>4</v>
      </c>
      <c r="F12" s="47" t="s">
        <v>19</v>
      </c>
      <c r="G12" s="47"/>
      <c r="H12" s="47" t="s">
        <v>20</v>
      </c>
      <c r="I12" s="47" t="s">
        <v>26</v>
      </c>
    </row>
    <row r="13" spans="1:9">
      <c r="A13" s="47" t="s">
        <v>15</v>
      </c>
      <c r="B13" s="47" t="s">
        <v>27</v>
      </c>
      <c r="C13" s="47" t="s">
        <v>17</v>
      </c>
      <c r="D13" s="47" t="s">
        <v>24</v>
      </c>
      <c r="E13" s="47">
        <v>2</v>
      </c>
      <c r="F13" s="47" t="s">
        <v>19</v>
      </c>
      <c r="G13" s="47"/>
      <c r="H13" s="47" t="s">
        <v>20</v>
      </c>
      <c r="I13" s="47" t="s">
        <v>26</v>
      </c>
    </row>
    <row r="14" spans="1:9">
      <c r="A14" s="47" t="s">
        <v>15</v>
      </c>
      <c r="B14" s="47" t="s">
        <v>28</v>
      </c>
      <c r="C14" s="47" t="s">
        <v>17</v>
      </c>
      <c r="D14" s="47" t="s">
        <v>23</v>
      </c>
      <c r="E14" s="47">
        <v>1</v>
      </c>
      <c r="F14" s="47" t="s">
        <v>19</v>
      </c>
      <c r="G14" s="47"/>
      <c r="H14" s="47" t="s">
        <v>20</v>
      </c>
      <c r="I14" s="47" t="s">
        <v>26</v>
      </c>
    </row>
    <row r="15" spans="1:9">
      <c r="A15" s="47" t="s">
        <v>29</v>
      </c>
      <c r="B15" s="47" t="s">
        <v>16</v>
      </c>
      <c r="C15" s="47" t="s">
        <v>30</v>
      </c>
      <c r="D15" s="47" t="s">
        <v>31</v>
      </c>
      <c r="E15" s="47">
        <v>7</v>
      </c>
      <c r="F15" s="47" t="s">
        <v>19</v>
      </c>
      <c r="G15" s="47"/>
      <c r="H15" s="47" t="s">
        <v>20</v>
      </c>
      <c r="I15" s="47" t="s">
        <v>21</v>
      </c>
    </row>
    <row r="16" spans="1:9">
      <c r="A16" s="47" t="s">
        <v>29</v>
      </c>
      <c r="B16" s="47" t="s">
        <v>16</v>
      </c>
      <c r="C16" s="47" t="s">
        <v>30</v>
      </c>
      <c r="D16" s="47" t="s">
        <v>32</v>
      </c>
      <c r="E16" s="47">
        <v>19</v>
      </c>
      <c r="F16" s="47" t="s">
        <v>19</v>
      </c>
      <c r="G16" s="47"/>
      <c r="H16" s="47" t="s">
        <v>20</v>
      </c>
      <c r="I16" s="47" t="s">
        <v>21</v>
      </c>
    </row>
    <row r="17" spans="1:9">
      <c r="A17" s="47" t="s">
        <v>29</v>
      </c>
      <c r="B17" s="47" t="s">
        <v>16</v>
      </c>
      <c r="C17" s="47" t="s">
        <v>30</v>
      </c>
      <c r="D17" s="47" t="s">
        <v>33</v>
      </c>
      <c r="E17" s="47">
        <v>21</v>
      </c>
      <c r="F17" s="47" t="s">
        <v>19</v>
      </c>
      <c r="G17" s="47"/>
      <c r="H17" s="47" t="s">
        <v>20</v>
      </c>
      <c r="I17" s="47" t="s">
        <v>21</v>
      </c>
    </row>
    <row r="18" spans="1:9">
      <c r="A18" s="47" t="s">
        <v>29</v>
      </c>
      <c r="B18" s="47" t="s">
        <v>25</v>
      </c>
      <c r="C18" s="47" t="s">
        <v>30</v>
      </c>
      <c r="D18" s="47" t="s">
        <v>31</v>
      </c>
      <c r="E18" s="47">
        <v>1</v>
      </c>
      <c r="F18" s="47" t="s">
        <v>19</v>
      </c>
      <c r="G18" s="47"/>
      <c r="H18" s="47" t="s">
        <v>20</v>
      </c>
      <c r="I18" s="47" t="s">
        <v>26</v>
      </c>
    </row>
    <row r="19" spans="1:9">
      <c r="A19" s="47" t="s">
        <v>29</v>
      </c>
      <c r="B19" s="47" t="s">
        <v>25</v>
      </c>
      <c r="C19" s="47" t="s">
        <v>30</v>
      </c>
      <c r="D19" s="47" t="s">
        <v>32</v>
      </c>
      <c r="E19" s="47">
        <v>3</v>
      </c>
      <c r="F19" s="47" t="s">
        <v>19</v>
      </c>
      <c r="G19" s="47"/>
      <c r="H19" s="47" t="s">
        <v>20</v>
      </c>
      <c r="I19" s="47" t="s">
        <v>26</v>
      </c>
    </row>
    <row r="20" spans="1:9">
      <c r="A20" s="47" t="s">
        <v>29</v>
      </c>
      <c r="B20" s="47" t="s">
        <v>25</v>
      </c>
      <c r="C20" s="47" t="s">
        <v>30</v>
      </c>
      <c r="D20" s="47" t="s">
        <v>33</v>
      </c>
      <c r="E20" s="47">
        <v>3</v>
      </c>
      <c r="F20" s="47" t="s">
        <v>19</v>
      </c>
      <c r="G20" s="47"/>
      <c r="H20" s="47" t="s">
        <v>20</v>
      </c>
      <c r="I20" s="47" t="s">
        <v>26</v>
      </c>
    </row>
    <row r="21" spans="1:9">
      <c r="A21" s="47" t="s">
        <v>29</v>
      </c>
      <c r="B21" s="47" t="s">
        <v>27</v>
      </c>
      <c r="C21" s="47" t="s">
        <v>30</v>
      </c>
      <c r="D21" s="47" t="s">
        <v>31</v>
      </c>
      <c r="E21" s="47">
        <v>4</v>
      </c>
      <c r="F21" s="47" t="s">
        <v>19</v>
      </c>
      <c r="G21" s="47"/>
      <c r="H21" s="47" t="s">
        <v>20</v>
      </c>
      <c r="I21" s="47" t="s">
        <v>26</v>
      </c>
    </row>
    <row r="22" spans="1:9">
      <c r="A22" s="47" t="s">
        <v>29</v>
      </c>
      <c r="B22" s="47" t="s">
        <v>27</v>
      </c>
      <c r="C22" s="47" t="s">
        <v>30</v>
      </c>
      <c r="D22" s="47" t="s">
        <v>32</v>
      </c>
      <c r="E22" s="47">
        <v>7</v>
      </c>
      <c r="F22" s="47" t="s">
        <v>19</v>
      </c>
      <c r="G22" s="47"/>
      <c r="H22" s="47" t="s">
        <v>20</v>
      </c>
      <c r="I22" s="47" t="s">
        <v>26</v>
      </c>
    </row>
    <row r="23" spans="1:9">
      <c r="A23" s="47" t="s">
        <v>29</v>
      </c>
      <c r="B23" s="47" t="s">
        <v>27</v>
      </c>
      <c r="C23" s="47" t="s">
        <v>30</v>
      </c>
      <c r="D23" s="47" t="s">
        <v>33</v>
      </c>
      <c r="E23" s="47">
        <v>3</v>
      </c>
      <c r="F23" s="47" t="s">
        <v>19</v>
      </c>
      <c r="G23" s="47"/>
      <c r="H23" s="47" t="s">
        <v>20</v>
      </c>
      <c r="I23" s="47" t="s">
        <v>26</v>
      </c>
    </row>
    <row r="24" spans="1:9">
      <c r="A24" s="47" t="s">
        <v>29</v>
      </c>
      <c r="B24" s="47" t="s">
        <v>28</v>
      </c>
      <c r="C24" s="47" t="s">
        <v>30</v>
      </c>
      <c r="D24" s="47" t="s">
        <v>33</v>
      </c>
      <c r="E24" s="47">
        <v>1</v>
      </c>
      <c r="F24" s="47" t="s">
        <v>19</v>
      </c>
      <c r="G24" s="47"/>
      <c r="H24" s="47" t="s">
        <v>20</v>
      </c>
      <c r="I24" s="47" t="s">
        <v>26</v>
      </c>
    </row>
    <row r="25" spans="1:9">
      <c r="A25" s="47" t="s">
        <v>34</v>
      </c>
      <c r="B25" s="47" t="s">
        <v>16</v>
      </c>
      <c r="C25" s="47" t="s">
        <v>35</v>
      </c>
      <c r="D25" s="47" t="s">
        <v>36</v>
      </c>
      <c r="E25" s="47">
        <v>14</v>
      </c>
      <c r="F25" s="47" t="s">
        <v>19</v>
      </c>
      <c r="G25" s="47"/>
      <c r="H25" s="47" t="s">
        <v>20</v>
      </c>
      <c r="I25" s="47" t="s">
        <v>21</v>
      </c>
    </row>
    <row r="26" spans="1:9">
      <c r="A26" s="47" t="s">
        <v>34</v>
      </c>
      <c r="B26" s="47" t="s">
        <v>16</v>
      </c>
      <c r="C26" s="47" t="s">
        <v>35</v>
      </c>
      <c r="D26" s="47" t="s">
        <v>37</v>
      </c>
      <c r="E26" s="47">
        <v>26</v>
      </c>
      <c r="F26" s="47" t="s">
        <v>19</v>
      </c>
      <c r="G26" s="47"/>
      <c r="H26" s="47" t="s">
        <v>20</v>
      </c>
      <c r="I26" s="47" t="s">
        <v>21</v>
      </c>
    </row>
    <row r="27" spans="1:9">
      <c r="A27" s="47" t="s">
        <v>34</v>
      </c>
      <c r="B27" s="47" t="s">
        <v>16</v>
      </c>
      <c r="C27" s="47" t="s">
        <v>35</v>
      </c>
      <c r="D27" s="47" t="s">
        <v>38</v>
      </c>
      <c r="E27" s="47">
        <v>28</v>
      </c>
      <c r="F27" s="47" t="s">
        <v>19</v>
      </c>
      <c r="G27" s="47"/>
      <c r="H27" s="47" t="s">
        <v>20</v>
      </c>
      <c r="I27" s="47" t="s">
        <v>21</v>
      </c>
    </row>
    <row r="28" spans="1:9">
      <c r="A28" s="47" t="s">
        <v>34</v>
      </c>
      <c r="B28" s="47" t="s">
        <v>16</v>
      </c>
      <c r="C28" s="47" t="s">
        <v>35</v>
      </c>
      <c r="D28" s="47" t="s">
        <v>39</v>
      </c>
      <c r="E28" s="47">
        <v>2</v>
      </c>
      <c r="F28" s="47" t="s">
        <v>19</v>
      </c>
      <c r="G28" s="47"/>
      <c r="H28" s="47" t="s">
        <v>20</v>
      </c>
      <c r="I28" s="47" t="s">
        <v>21</v>
      </c>
    </row>
    <row r="29" spans="1:9">
      <c r="A29" s="47" t="s">
        <v>34</v>
      </c>
      <c r="B29" s="47" t="s">
        <v>16</v>
      </c>
      <c r="C29" s="47" t="s">
        <v>35</v>
      </c>
      <c r="D29" s="47" t="s">
        <v>40</v>
      </c>
      <c r="E29" s="47">
        <v>10</v>
      </c>
      <c r="F29" s="47" t="s">
        <v>19</v>
      </c>
      <c r="G29" s="47"/>
      <c r="H29" s="47" t="s">
        <v>20</v>
      </c>
      <c r="I29" s="47" t="s">
        <v>21</v>
      </c>
    </row>
    <row r="30" spans="1:9">
      <c r="A30" s="47" t="s">
        <v>34</v>
      </c>
      <c r="B30" s="47" t="s">
        <v>25</v>
      </c>
      <c r="C30" s="47" t="s">
        <v>35</v>
      </c>
      <c r="D30" s="47" t="s">
        <v>36</v>
      </c>
      <c r="E30" s="47">
        <v>11</v>
      </c>
      <c r="F30" s="47" t="s">
        <v>19</v>
      </c>
      <c r="G30" s="47"/>
      <c r="H30" s="47" t="s">
        <v>20</v>
      </c>
      <c r="I30" s="47" t="s">
        <v>26</v>
      </c>
    </row>
    <row r="31" spans="1:9">
      <c r="A31" s="47" t="s">
        <v>34</v>
      </c>
      <c r="B31" s="47" t="s">
        <v>25</v>
      </c>
      <c r="C31" s="47" t="s">
        <v>35</v>
      </c>
      <c r="D31" s="47" t="s">
        <v>37</v>
      </c>
      <c r="E31" s="47">
        <v>32</v>
      </c>
      <c r="F31" s="47" t="s">
        <v>19</v>
      </c>
      <c r="G31" s="47"/>
      <c r="H31" s="47" t="s">
        <v>20</v>
      </c>
      <c r="I31" s="47" t="s">
        <v>26</v>
      </c>
    </row>
    <row r="32" spans="1:9">
      <c r="A32" s="47" t="s">
        <v>34</v>
      </c>
      <c r="B32" s="47" t="s">
        <v>25</v>
      </c>
      <c r="C32" s="47" t="s">
        <v>35</v>
      </c>
      <c r="D32" s="47" t="s">
        <v>38</v>
      </c>
      <c r="E32" s="47">
        <v>31</v>
      </c>
      <c r="F32" s="47" t="s">
        <v>19</v>
      </c>
      <c r="G32" s="47"/>
      <c r="H32" s="47" t="s">
        <v>20</v>
      </c>
      <c r="I32" s="47" t="s">
        <v>26</v>
      </c>
    </row>
    <row r="33" spans="1:9">
      <c r="A33" s="47" t="s">
        <v>34</v>
      </c>
      <c r="B33" s="47" t="s">
        <v>25</v>
      </c>
      <c r="C33" s="47" t="s">
        <v>35</v>
      </c>
      <c r="D33" s="47" t="s">
        <v>39</v>
      </c>
      <c r="E33" s="47">
        <v>3</v>
      </c>
      <c r="F33" s="47" t="s">
        <v>19</v>
      </c>
      <c r="G33" s="47"/>
      <c r="H33" s="47" t="s">
        <v>20</v>
      </c>
      <c r="I33" s="47" t="s">
        <v>26</v>
      </c>
    </row>
    <row r="34" spans="1:9">
      <c r="A34" s="47" t="s">
        <v>34</v>
      </c>
      <c r="B34" s="47" t="s">
        <v>25</v>
      </c>
      <c r="C34" s="47" t="s">
        <v>35</v>
      </c>
      <c r="D34" s="47" t="s">
        <v>40</v>
      </c>
      <c r="E34" s="47">
        <v>8</v>
      </c>
      <c r="F34" s="47" t="s">
        <v>19</v>
      </c>
      <c r="G34" s="47"/>
      <c r="H34" s="47" t="s">
        <v>20</v>
      </c>
      <c r="I34" s="47" t="s">
        <v>26</v>
      </c>
    </row>
    <row r="35" spans="1:9">
      <c r="A35" s="47" t="s">
        <v>34</v>
      </c>
      <c r="B35" s="47" t="s">
        <v>28</v>
      </c>
      <c r="C35" s="47" t="s">
        <v>35</v>
      </c>
      <c r="D35" s="47" t="s">
        <v>38</v>
      </c>
      <c r="E35" s="47">
        <v>1</v>
      </c>
      <c r="F35" s="47" t="s">
        <v>19</v>
      </c>
      <c r="G35" s="47"/>
      <c r="H35" s="47" t="s">
        <v>20</v>
      </c>
      <c r="I35" s="47" t="s">
        <v>26</v>
      </c>
    </row>
    <row r="36" spans="1:9">
      <c r="A36" s="47" t="s">
        <v>41</v>
      </c>
      <c r="B36" s="47" t="s">
        <v>16</v>
      </c>
      <c r="C36" s="47" t="s">
        <v>35</v>
      </c>
      <c r="D36" s="47" t="s">
        <v>38</v>
      </c>
      <c r="E36" s="47">
        <v>11</v>
      </c>
      <c r="F36" s="47" t="s">
        <v>19</v>
      </c>
      <c r="G36" s="47"/>
      <c r="H36" s="47" t="s">
        <v>20</v>
      </c>
      <c r="I36" s="47" t="s">
        <v>21</v>
      </c>
    </row>
    <row r="37" spans="1:9">
      <c r="A37" s="47" t="s">
        <v>41</v>
      </c>
      <c r="B37" s="47" t="s">
        <v>16</v>
      </c>
      <c r="C37" s="47" t="s">
        <v>35</v>
      </c>
      <c r="D37" s="47" t="s">
        <v>37</v>
      </c>
      <c r="E37" s="47">
        <v>10</v>
      </c>
      <c r="F37" s="47" t="s">
        <v>19</v>
      </c>
      <c r="G37" s="47"/>
      <c r="H37" s="47" t="s">
        <v>20</v>
      </c>
      <c r="I37" s="47" t="s">
        <v>21</v>
      </c>
    </row>
    <row r="38" spans="1:9">
      <c r="A38" s="47"/>
      <c r="B38" s="47"/>
      <c r="C38" s="47"/>
      <c r="D38" s="47"/>
      <c r="E38" s="47"/>
      <c r="F38" s="47"/>
      <c r="G38" s="47"/>
      <c r="H38" s="47"/>
      <c r="I38" s="47"/>
    </row>
    <row r="39" spans="1:9">
      <c r="A39" s="47"/>
      <c r="B39" s="47"/>
      <c r="C39" s="47"/>
      <c r="D39" s="47"/>
      <c r="E39" s="47"/>
      <c r="F39" s="47"/>
      <c r="G39" s="47"/>
      <c r="H39" s="47"/>
      <c r="I39" s="47"/>
    </row>
    <row r="40" spans="1:9">
      <c r="A40" s="47"/>
      <c r="B40" s="47"/>
      <c r="C40" s="47"/>
      <c r="D40" s="47"/>
      <c r="E40" s="47"/>
      <c r="F40" s="47"/>
      <c r="G40" s="47"/>
      <c r="H40" s="47"/>
      <c r="I40" s="47"/>
    </row>
    <row r="41" spans="1:9">
      <c r="A41" s="47"/>
      <c r="B41" s="47"/>
      <c r="C41" s="47"/>
      <c r="D41" s="47"/>
      <c r="E41" s="47"/>
      <c r="F41" s="47"/>
      <c r="G41" s="47"/>
      <c r="H41" s="47"/>
      <c r="I41" s="47"/>
    </row>
    <row r="42" spans="1:9">
      <c r="A42" s="47"/>
      <c r="B42" s="47"/>
      <c r="C42" s="47"/>
      <c r="D42" s="47"/>
      <c r="E42" s="47"/>
      <c r="F42" s="47"/>
      <c r="G42" s="47"/>
      <c r="H42" s="47"/>
      <c r="I42" s="47"/>
    </row>
    <row r="43" spans="1:9">
      <c r="A43" s="47"/>
      <c r="B43" s="47"/>
      <c r="C43" s="47"/>
      <c r="D43" s="47"/>
      <c r="E43" s="47"/>
      <c r="F43" s="47"/>
      <c r="G43" s="47"/>
      <c r="H43" s="47"/>
      <c r="I43" s="47"/>
    </row>
    <row r="44" spans="1:9">
      <c r="A44" s="47"/>
      <c r="B44" s="47"/>
      <c r="C44" s="47"/>
      <c r="D44" s="47"/>
      <c r="E44" s="47"/>
      <c r="F44" s="47"/>
      <c r="G44" s="47"/>
      <c r="H44" s="47"/>
      <c r="I44" s="47"/>
    </row>
    <row r="45" spans="1:9">
      <c r="A45" s="47"/>
      <c r="B45" s="47"/>
      <c r="C45" s="47"/>
      <c r="D45" s="47"/>
      <c r="E45" s="47"/>
      <c r="F45" s="47"/>
      <c r="G45" s="47"/>
      <c r="H45" s="47"/>
      <c r="I45" s="47"/>
    </row>
    <row r="46" spans="1:9">
      <c r="A46" s="47"/>
      <c r="B46" s="47"/>
      <c r="C46" s="47"/>
      <c r="D46" s="47"/>
      <c r="E46" s="47"/>
      <c r="F46" s="47"/>
      <c r="G46" s="47"/>
      <c r="H46" s="47"/>
      <c r="I46" s="47"/>
    </row>
    <row r="47" spans="1:9">
      <c r="A47" s="47"/>
      <c r="B47" s="47"/>
      <c r="C47" s="47"/>
      <c r="D47" s="47"/>
      <c r="E47" s="47"/>
      <c r="F47" s="47"/>
      <c r="G47" s="47"/>
      <c r="H47" s="47"/>
      <c r="I47" s="47"/>
    </row>
  </sheetData>
  <autoFilter ref="A1:O37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309"/>
  <sheetViews>
    <sheetView zoomScale="70" zoomScaleNormal="70" workbookViewId="0">
      <pane ySplit="5" topLeftCell="A32" activePane="bottomLeft" state="frozen"/>
      <selection/>
      <selection pane="bottomLeft" activeCell="C4" sqref="C4:K53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7.2461538461538" customWidth="1"/>
    <col min="5" max="5" width="19.5615384615385" customWidth="1"/>
    <col min="6" max="6" width="21.4307692307692" customWidth="1"/>
    <col min="10" max="10" width="12.9769230769231" customWidth="1"/>
  </cols>
  <sheetData>
    <row r="1" s="39" customFormat="1" ht="18" customHeight="1" spans="1:11">
      <c r="A1" s="39" t="s">
        <v>42</v>
      </c>
      <c r="B1" s="39" t="s">
        <v>42</v>
      </c>
      <c r="C1" s="39" t="s">
        <v>43</v>
      </c>
      <c r="D1" s="39" t="s">
        <v>42</v>
      </c>
      <c r="E1" s="39" t="s">
        <v>43</v>
      </c>
      <c r="F1" s="39" t="s">
        <v>43</v>
      </c>
      <c r="G1" s="39" t="s">
        <v>43</v>
      </c>
      <c r="H1" s="39" t="s">
        <v>43</v>
      </c>
      <c r="J1" s="39" t="s">
        <v>43</v>
      </c>
      <c r="K1" s="39" t="s">
        <v>43</v>
      </c>
    </row>
    <row r="2" s="39" customFormat="1" ht="46" customHeight="1" spans="3:11">
      <c r="C2" t="e">
        <f>_xlfn.XLOOKUP(E2,预约送货单!F:F,预约送货单!D:D)</f>
        <v>#N/A</v>
      </c>
      <c r="D2" s="41" t="s">
        <v>44</v>
      </c>
      <c r="E2" t="e">
        <f>_xlfn.XLOOKUP(F2,预约送货单!Z:Z,预约送货单!F:F)</f>
        <v>#N/A</v>
      </c>
      <c r="F2" t="str">
        <f t="shared" ref="F2:F18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1" t="s">
        <v>45</v>
      </c>
    </row>
    <row r="3" s="40" customFormat="1" ht="33" spans="1:17">
      <c r="A3" s="42" t="s">
        <v>46</v>
      </c>
      <c r="B3" s="42" t="s">
        <v>47</v>
      </c>
      <c r="C3" s="43" t="s">
        <v>0</v>
      </c>
      <c r="D3" s="44" t="s">
        <v>1</v>
      </c>
      <c r="E3" s="43" t="s">
        <v>2</v>
      </c>
      <c r="F3" s="43" t="s">
        <v>3</v>
      </c>
      <c r="G3" s="43" t="s">
        <v>4</v>
      </c>
      <c r="H3" s="43" t="s">
        <v>5</v>
      </c>
      <c r="I3" s="45" t="s">
        <v>6</v>
      </c>
      <c r="J3" s="43" t="s">
        <v>7</v>
      </c>
      <c r="K3" s="43" t="s">
        <v>8</v>
      </c>
      <c r="L3" s="46" t="s">
        <v>9</v>
      </c>
      <c r="M3" s="46" t="s">
        <v>10</v>
      </c>
      <c r="N3" s="46" t="s">
        <v>11</v>
      </c>
      <c r="O3" s="46" t="s">
        <v>12</v>
      </c>
      <c r="P3" s="46" t="s">
        <v>13</v>
      </c>
      <c r="Q3" s="46" t="s">
        <v>14</v>
      </c>
    </row>
    <row r="4" spans="1:11">
      <c r="A4" t="s">
        <v>48</v>
      </c>
      <c r="B4" s="4" t="s">
        <v>49</v>
      </c>
      <c r="C4" t="str">
        <f>_xlfn.XLOOKUP(E4,预约送货单!F:F,预约送货单!D:D)</f>
        <v>RY20240403006</v>
      </c>
      <c r="D4" t="s">
        <v>16</v>
      </c>
      <c r="E4" t="str">
        <f>_xlfn.XLOOKUP(F4,预约送货单!Z:Z,预约送货单!F:F)</f>
        <v>CW501DP0117</v>
      </c>
      <c r="F4" t="str">
        <f t="shared" si="0"/>
        <v>CW501DP0117B0L</v>
      </c>
      <c r="G4">
        <f>VLOOKUP(D4&amp;B4&amp;A4,分仓ST!A:E,5,0)</f>
        <v>10</v>
      </c>
      <c r="H4" t="str">
        <f>_xlfn.XLOOKUP(E4,预约送货单!F:F,预约送货单!E:E)</f>
        <v>正品</v>
      </c>
      <c r="J4" t="str">
        <f>VLOOKUP(E4,预约送货单!F:N,9,0)</f>
        <v>2024-04-03</v>
      </c>
      <c r="K4" t="str">
        <f t="shared" ref="K4:K18" si="1">IF(D4="香港仓","香港",IF(D4="武汉仓","武汉","广州"))</f>
        <v>香港</v>
      </c>
    </row>
    <row r="5" spans="1:11">
      <c r="A5" t="s">
        <v>48</v>
      </c>
      <c r="B5" s="4" t="s">
        <v>50</v>
      </c>
      <c r="C5" t="str">
        <f>_xlfn.XLOOKUP(E5,预约送货单!F:F,预约送货单!D:D)</f>
        <v>RY20240403006</v>
      </c>
      <c r="D5" t="s">
        <v>16</v>
      </c>
      <c r="E5" t="str">
        <f>_xlfn.XLOOKUP(F5,预约送货单!Z:Z,预约送货单!F:F)</f>
        <v>CW501DP0117</v>
      </c>
      <c r="F5" t="str">
        <f t="shared" si="0"/>
        <v>CW501DP0117B0M</v>
      </c>
      <c r="G5">
        <f>VLOOKUP(D5&amp;B5&amp;A5,分仓ST!A:E,5,0)</f>
        <v>33</v>
      </c>
      <c r="H5" t="str">
        <f>_xlfn.XLOOKUP(E5,预约送货单!F:F,预约送货单!E:E)</f>
        <v>正品</v>
      </c>
      <c r="J5" t="str">
        <f>VLOOKUP(E5,预约送货单!F:N,9,0)</f>
        <v>2024-04-03</v>
      </c>
      <c r="K5" t="str">
        <f t="shared" si="1"/>
        <v>香港</v>
      </c>
    </row>
    <row r="6" spans="1:11">
      <c r="A6" t="s">
        <v>48</v>
      </c>
      <c r="B6" s="4" t="s">
        <v>51</v>
      </c>
      <c r="C6" t="str">
        <f>_xlfn.XLOOKUP(E6,预约送货单!F:F,预约送货单!D:D)</f>
        <v>RY20240403006</v>
      </c>
      <c r="D6" t="s">
        <v>16</v>
      </c>
      <c r="E6" t="str">
        <f>_xlfn.XLOOKUP(F6,预约送货单!Z:Z,预约送货单!F:F)</f>
        <v>CW501DP0117</v>
      </c>
      <c r="F6" t="str">
        <f t="shared" si="0"/>
        <v>CW501DP0117B0S</v>
      </c>
      <c r="G6">
        <f>VLOOKUP(D6&amp;B6&amp;A6,分仓ST!A:E,5,0)</f>
        <v>24</v>
      </c>
      <c r="H6" t="str">
        <f>_xlfn.XLOOKUP(E6,预约送货单!F:F,预约送货单!E:E)</f>
        <v>正品</v>
      </c>
      <c r="J6" t="str">
        <f>VLOOKUP(E6,预约送货单!F:N,9,0)</f>
        <v>2024-04-03</v>
      </c>
      <c r="K6" t="str">
        <f t="shared" si="1"/>
        <v>香港</v>
      </c>
    </row>
    <row r="7" ht="19" customHeight="1" spans="1:11">
      <c r="A7" t="s">
        <v>48</v>
      </c>
      <c r="B7" s="4" t="s">
        <v>52</v>
      </c>
      <c r="C7" t="str">
        <f>_xlfn.XLOOKUP(E7,预约送货单!F:F,预约送货单!D:D)</f>
        <v>RY20240403006</v>
      </c>
      <c r="D7" t="s">
        <v>16</v>
      </c>
      <c r="E7" t="str">
        <f>_xlfn.XLOOKUP(F7,预约送货单!Z:Z,预约送货单!F:F)</f>
        <v>CW501DP0117</v>
      </c>
      <c r="F7" t="str">
        <f t="shared" si="0"/>
        <v>CW501DP0117B0XL</v>
      </c>
      <c r="G7">
        <f>VLOOKUP(D7&amp;B7&amp;A7,分仓ST!A:E,5,0)</f>
        <v>3</v>
      </c>
      <c r="H7" t="str">
        <f>_xlfn.XLOOKUP(E7,预约送货单!F:F,预约送货单!E:E)</f>
        <v>正品</v>
      </c>
      <c r="J7" t="str">
        <f>VLOOKUP(E7,预约送货单!F:N,9,0)</f>
        <v>2024-04-03</v>
      </c>
      <c r="K7" t="str">
        <f t="shared" si="1"/>
        <v>香港</v>
      </c>
    </row>
    <row r="8" spans="1:11">
      <c r="A8" t="s">
        <v>48</v>
      </c>
      <c r="B8" s="4" t="s">
        <v>49</v>
      </c>
      <c r="C8" t="str">
        <f>_xlfn.XLOOKUP(E8,预约送货单!F:F,预约送货单!D:D)</f>
        <v>RY20240403006</v>
      </c>
      <c r="D8" t="s">
        <v>25</v>
      </c>
      <c r="E8" t="str">
        <f>_xlfn.XLOOKUP(F8,预约送货单!Z:Z,预约送货单!F:F)</f>
        <v>CW501DP0117</v>
      </c>
      <c r="F8" t="str">
        <f t="shared" si="0"/>
        <v>CW501DP0117B0L</v>
      </c>
      <c r="G8">
        <f>VLOOKUP(D8&amp;B8&amp;A8,分仓ST!A:E,5,0)</f>
        <v>3</v>
      </c>
      <c r="H8" t="str">
        <f>_xlfn.XLOOKUP(E8,预约送货单!F:F,预约送货单!E:E)</f>
        <v>正品</v>
      </c>
      <c r="J8" t="str">
        <f>VLOOKUP(E8,预约送货单!F:N,9,0)</f>
        <v>2024-04-03</v>
      </c>
      <c r="K8" t="str">
        <f t="shared" si="1"/>
        <v>广州</v>
      </c>
    </row>
    <row r="9" spans="1:11">
      <c r="A9" t="s">
        <v>48</v>
      </c>
      <c r="B9" s="4" t="s">
        <v>50</v>
      </c>
      <c r="C9" t="str">
        <f>_xlfn.XLOOKUP(E9,预约送货单!F:F,预约送货单!D:D)</f>
        <v>RY20240403006</v>
      </c>
      <c r="D9" t="s">
        <v>25</v>
      </c>
      <c r="E9" t="str">
        <f>_xlfn.XLOOKUP(F9,预约送货单!Z:Z,预约送货单!F:F)</f>
        <v>CW501DP0117</v>
      </c>
      <c r="F9" t="str">
        <f t="shared" si="0"/>
        <v>CW501DP0117B0M</v>
      </c>
      <c r="G9">
        <f>VLOOKUP(D9&amp;B9&amp;A9,分仓ST!A:E,5,0)</f>
        <v>8</v>
      </c>
      <c r="H9" t="str">
        <f>_xlfn.XLOOKUP(E9,预约送货单!F:F,预约送货单!E:E)</f>
        <v>正品</v>
      </c>
      <c r="J9" t="str">
        <f>VLOOKUP(E9,预约送货单!F:N,9,0)</f>
        <v>2024-04-03</v>
      </c>
      <c r="K9" t="str">
        <f t="shared" si="1"/>
        <v>广州</v>
      </c>
    </row>
    <row r="10" spans="1:11">
      <c r="A10" t="s">
        <v>48</v>
      </c>
      <c r="B10" s="4" t="s">
        <v>51</v>
      </c>
      <c r="C10" t="str">
        <f>_xlfn.XLOOKUP(E10,预约送货单!F:F,预约送货单!D:D)</f>
        <v>RY20240403006</v>
      </c>
      <c r="D10" t="s">
        <v>25</v>
      </c>
      <c r="E10" t="str">
        <f>_xlfn.XLOOKUP(F10,预约送货单!Z:Z,预约送货单!F:F)</f>
        <v>CW501DP0117</v>
      </c>
      <c r="F10" t="str">
        <f t="shared" si="0"/>
        <v>CW501DP0117B0S</v>
      </c>
      <c r="G10">
        <f>VLOOKUP(D10&amp;B10&amp;A10,分仓ST!A:E,5,0)</f>
        <v>7</v>
      </c>
      <c r="H10" t="str">
        <f>_xlfn.XLOOKUP(E10,预约送货单!F:F,预约送货单!E:E)</f>
        <v>正品</v>
      </c>
      <c r="J10" t="str">
        <f>VLOOKUP(E10,预约送货单!F:N,9,0)</f>
        <v>2024-04-03</v>
      </c>
      <c r="K10" t="str">
        <f t="shared" si="1"/>
        <v>广州</v>
      </c>
    </row>
    <row r="11" spans="1:11">
      <c r="A11" t="s">
        <v>48</v>
      </c>
      <c r="B11" s="4" t="s">
        <v>52</v>
      </c>
      <c r="C11" t="str">
        <f>_xlfn.XLOOKUP(E11,预约送货单!F:F,预约送货单!D:D)</f>
        <v>RY20240403006</v>
      </c>
      <c r="D11" t="s">
        <v>25</v>
      </c>
      <c r="E11" t="str">
        <f>_xlfn.XLOOKUP(F11,预约送货单!Z:Z,预约送货单!F:F)</f>
        <v>CW501DP0117</v>
      </c>
      <c r="F11" t="str">
        <f t="shared" si="0"/>
        <v>CW501DP0117B0XL</v>
      </c>
      <c r="G11">
        <f>VLOOKUP(D11&amp;B11&amp;A11,分仓ST!A:E,5,0)</f>
        <v>2</v>
      </c>
      <c r="H11" t="str">
        <f>_xlfn.XLOOKUP(E11,预约送货单!F:F,预约送货单!E:E)</f>
        <v>正品</v>
      </c>
      <c r="J11" t="str">
        <f>VLOOKUP(E11,预约送货单!F:N,9,0)</f>
        <v>2024-04-03</v>
      </c>
      <c r="K11" t="str">
        <f t="shared" si="1"/>
        <v>广州</v>
      </c>
    </row>
    <row r="12" spans="1:11">
      <c r="A12" t="s">
        <v>48</v>
      </c>
      <c r="B12" s="4" t="s">
        <v>49</v>
      </c>
      <c r="C12" t="str">
        <f>_xlfn.XLOOKUP(E12,预约送货单!F:F,预约送货单!D:D)</f>
        <v>RY20240403006</v>
      </c>
      <c r="D12" t="s">
        <v>27</v>
      </c>
      <c r="E12" t="str">
        <f>_xlfn.XLOOKUP(F12,预约送货单!Z:Z,预约送货单!F:F)</f>
        <v>CW501DP0117</v>
      </c>
      <c r="F12" t="str">
        <f t="shared" si="0"/>
        <v>CW501DP0117B0L</v>
      </c>
      <c r="G12">
        <f>VLOOKUP(D12&amp;B12&amp;A12,分仓ST!A:E,5,0)</f>
        <v>6</v>
      </c>
      <c r="H12" t="str">
        <f>_xlfn.XLOOKUP(E12,预约送货单!F:F,预约送货单!E:E)</f>
        <v>正品</v>
      </c>
      <c r="J12" t="str">
        <f>VLOOKUP(E12,预约送货单!F:N,9,0)</f>
        <v>2024-04-03</v>
      </c>
      <c r="K12" t="str">
        <f t="shared" si="1"/>
        <v>广州</v>
      </c>
    </row>
    <row r="13" spans="1:11">
      <c r="A13" t="s">
        <v>48</v>
      </c>
      <c r="B13" s="4" t="s">
        <v>50</v>
      </c>
      <c r="C13" t="str">
        <f>_xlfn.XLOOKUP(E13,预约送货单!F:F,预约送货单!D:D)</f>
        <v>RY20240403006</v>
      </c>
      <c r="D13" t="s">
        <v>27</v>
      </c>
      <c r="E13" t="str">
        <f>_xlfn.XLOOKUP(F13,预约送货单!Z:Z,预约送货单!F:F)</f>
        <v>CW501DP0117</v>
      </c>
      <c r="F13" t="str">
        <f t="shared" si="0"/>
        <v>CW501DP0117B0M</v>
      </c>
      <c r="G13">
        <f>VLOOKUP(D13&amp;B13&amp;A13,分仓ST!A:E,5,0)</f>
        <v>7</v>
      </c>
      <c r="H13" t="str">
        <f>_xlfn.XLOOKUP(E13,预约送货单!F:F,预约送货单!E:E)</f>
        <v>正品</v>
      </c>
      <c r="J13" t="str">
        <f>VLOOKUP(E13,预约送货单!F:N,9,0)</f>
        <v>2024-04-03</v>
      </c>
      <c r="K13" t="str">
        <f t="shared" si="1"/>
        <v>广州</v>
      </c>
    </row>
    <row r="14" spans="1:11">
      <c r="A14" t="s">
        <v>48</v>
      </c>
      <c r="B14" s="4" t="s">
        <v>51</v>
      </c>
      <c r="C14" t="str">
        <f>_xlfn.XLOOKUP(E14,预约送货单!F:F,预约送货单!D:D)</f>
        <v>RY20240403006</v>
      </c>
      <c r="D14" t="s">
        <v>27</v>
      </c>
      <c r="E14" t="str">
        <f>_xlfn.XLOOKUP(F14,预约送货单!Z:Z,预约送货单!F:F)</f>
        <v>CW501DP0117</v>
      </c>
      <c r="F14" t="str">
        <f t="shared" si="0"/>
        <v>CW501DP0117B0S</v>
      </c>
      <c r="G14">
        <f>VLOOKUP(D14&amp;B14&amp;A14,分仓ST!A:E,5,0)</f>
        <v>4</v>
      </c>
      <c r="H14" t="str">
        <f>_xlfn.XLOOKUP(E14,预约送货单!F:F,预约送货单!E:E)</f>
        <v>正品</v>
      </c>
      <c r="J14" t="str">
        <f>VLOOKUP(E14,预约送货单!F:N,9,0)</f>
        <v>2024-04-03</v>
      </c>
      <c r="K14" t="str">
        <f t="shared" si="1"/>
        <v>广州</v>
      </c>
    </row>
    <row r="15" spans="1:11">
      <c r="A15" t="s">
        <v>48</v>
      </c>
      <c r="B15" s="4" t="s">
        <v>52</v>
      </c>
      <c r="C15" t="str">
        <f>_xlfn.XLOOKUP(E15,预约送货单!F:F,预约送货单!D:D)</f>
        <v>RY20240403006</v>
      </c>
      <c r="D15" t="s">
        <v>27</v>
      </c>
      <c r="E15" t="str">
        <f>_xlfn.XLOOKUP(F15,预约送货单!Z:Z,预约送货单!F:F)</f>
        <v>CW501DP0117</v>
      </c>
      <c r="F15" t="str">
        <f t="shared" si="0"/>
        <v>CW501DP0117B0XL</v>
      </c>
      <c r="G15">
        <f>VLOOKUP(D15&amp;B15&amp;A15,分仓ST!A:E,5,0)</f>
        <v>2</v>
      </c>
      <c r="H15" t="str">
        <f>_xlfn.XLOOKUP(E15,预约送货单!F:F,预约送货单!E:E)</f>
        <v>正品</v>
      </c>
      <c r="J15" t="str">
        <f>VLOOKUP(E15,预约送货单!F:N,9,0)</f>
        <v>2024-04-03</v>
      </c>
      <c r="K15" t="str">
        <f t="shared" si="1"/>
        <v>广州</v>
      </c>
    </row>
    <row r="16" hidden="1" spans="1:11">
      <c r="A16" t="s">
        <v>48</v>
      </c>
      <c r="B16" s="4" t="s">
        <v>49</v>
      </c>
      <c r="C16" t="str">
        <f>_xlfn.XLOOKUP(E16,预约送货单!F:F,预约送货单!D:D)</f>
        <v>RY20240403006</v>
      </c>
      <c r="D16" t="s">
        <v>28</v>
      </c>
      <c r="E16" t="str">
        <f>_xlfn.XLOOKUP(F16,预约送货单!Z:Z,预约送货单!F:F)</f>
        <v>CW501DP0117</v>
      </c>
      <c r="F16" t="str">
        <f t="shared" si="0"/>
        <v>CW501DP0117B0L</v>
      </c>
      <c r="G16">
        <f>VLOOKUP(D16&amp;B16&amp;A16,分仓ST!A:E,5,0)</f>
        <v>0</v>
      </c>
      <c r="H16" t="str">
        <f>_xlfn.XLOOKUP(E16,预约送货单!F:F,预约送货单!E:E)</f>
        <v>正品</v>
      </c>
      <c r="J16" t="str">
        <f>VLOOKUP(E16,预约送货单!F:N,9,0)</f>
        <v>2024-04-03</v>
      </c>
      <c r="K16" t="str">
        <f t="shared" si="1"/>
        <v>广州</v>
      </c>
    </row>
    <row r="17" hidden="1" spans="1:11">
      <c r="A17" t="s">
        <v>48</v>
      </c>
      <c r="B17" s="4" t="s">
        <v>50</v>
      </c>
      <c r="C17" t="str">
        <f>_xlfn.XLOOKUP(E17,预约送货单!F:F,预约送货单!D:D)</f>
        <v>RY20240403006</v>
      </c>
      <c r="D17" t="s">
        <v>28</v>
      </c>
      <c r="E17" t="str">
        <f>_xlfn.XLOOKUP(F17,预约送货单!Z:Z,预约送货单!F:F)</f>
        <v>CW501DP0117</v>
      </c>
      <c r="F17" t="str">
        <f t="shared" si="0"/>
        <v>CW501DP0117B0M</v>
      </c>
      <c r="G17">
        <f>VLOOKUP(D17&amp;B17&amp;A17,分仓ST!A:E,5,0)</f>
        <v>0</v>
      </c>
      <c r="H17" t="str">
        <f>_xlfn.XLOOKUP(E17,预约送货单!F:F,预约送货单!E:E)</f>
        <v>正品</v>
      </c>
      <c r="J17" t="str">
        <f>VLOOKUP(E17,预约送货单!F:N,9,0)</f>
        <v>2024-04-03</v>
      </c>
      <c r="K17" t="str">
        <f t="shared" si="1"/>
        <v>广州</v>
      </c>
    </row>
    <row r="18" spans="1:11">
      <c r="A18" t="s">
        <v>48</v>
      </c>
      <c r="B18" s="4" t="s">
        <v>51</v>
      </c>
      <c r="C18" t="str">
        <f>_xlfn.XLOOKUP(E18,预约送货单!F:F,预约送货单!D:D)</f>
        <v>RY20240403006</v>
      </c>
      <c r="D18" t="s">
        <v>28</v>
      </c>
      <c r="E18" t="str">
        <f>_xlfn.XLOOKUP(F18,预约送货单!Z:Z,预约送货单!F:F)</f>
        <v>CW501DP0117</v>
      </c>
      <c r="F18" t="str">
        <f t="shared" si="0"/>
        <v>CW501DP0117B0S</v>
      </c>
      <c r="G18">
        <f>VLOOKUP(D18&amp;B18&amp;A18,分仓ST!A:E,5,0)</f>
        <v>1</v>
      </c>
      <c r="H18" t="str">
        <f>_xlfn.XLOOKUP(E18,预约送货单!F:F,预约送货单!E:E)</f>
        <v>正品</v>
      </c>
      <c r="J18" t="str">
        <f>VLOOKUP(E18,预约送货单!F:N,9,0)</f>
        <v>2024-04-03</v>
      </c>
      <c r="K18" t="str">
        <f t="shared" si="1"/>
        <v>广州</v>
      </c>
    </row>
    <row r="19" hidden="1" spans="1:11">
      <c r="A19" t="s">
        <v>48</v>
      </c>
      <c r="B19" s="4" t="s">
        <v>52</v>
      </c>
      <c r="C19" t="str">
        <f>_xlfn.XLOOKUP(E19,预约送货单!F:F,预约送货单!D:D)</f>
        <v>RY20240403006</v>
      </c>
      <c r="D19" t="s">
        <v>28</v>
      </c>
      <c r="E19" t="str">
        <f>_xlfn.XLOOKUP(F19,预约送货单!Z:Z,预约送货单!F:F)</f>
        <v>CW501DP0117</v>
      </c>
      <c r="F19" t="str">
        <f t="shared" ref="F19:F42" si="2">A19&amp;B19</f>
        <v>CW501DP0117B0XL</v>
      </c>
      <c r="G19">
        <f>VLOOKUP(D19&amp;B19&amp;A19,分仓ST!A:E,5,0)</f>
        <v>0</v>
      </c>
      <c r="H19" t="str">
        <f>_xlfn.XLOOKUP(E19,预约送货单!F:F,预约送货单!E:E)</f>
        <v>正品</v>
      </c>
      <c r="J19" t="str">
        <f>VLOOKUP(E19,预约送货单!F:N,9,0)</f>
        <v>2024-04-03</v>
      </c>
      <c r="K19" t="str">
        <f t="shared" ref="K19:K42" si="3">IF(D19="香港仓","香港",IF(D19="武汉仓","武汉","广州"))</f>
        <v>广州</v>
      </c>
    </row>
    <row r="20" spans="1:11">
      <c r="A20" t="s">
        <v>53</v>
      </c>
      <c r="B20" s="4" t="s">
        <v>49</v>
      </c>
      <c r="C20" t="str">
        <f>_xlfn.XLOOKUP(E20,预约送货单!F:F,预约送货单!D:D)</f>
        <v>RY20240403005</v>
      </c>
      <c r="D20" t="s">
        <v>16</v>
      </c>
      <c r="E20" t="str">
        <f>_xlfn.XLOOKUP(F20,预约送货单!Z:Z,预约送货单!F:F)</f>
        <v>CCW22-U1H968</v>
      </c>
      <c r="F20" t="str">
        <f t="shared" si="2"/>
        <v>CCW22-U1H968-BLACKL</v>
      </c>
      <c r="G20">
        <f>VLOOKUP(D20&amp;B20&amp;A20,分仓ST!A:E,5,0)</f>
        <v>7</v>
      </c>
      <c r="H20" t="str">
        <f>_xlfn.XLOOKUP(E20,预约送货单!F:F,预约送货单!E:E)</f>
        <v>正品</v>
      </c>
      <c r="J20" t="str">
        <f>VLOOKUP(E20,预约送货单!F:N,9,0)</f>
        <v>2024-04-03</v>
      </c>
      <c r="K20" t="str">
        <f t="shared" si="3"/>
        <v>香港</v>
      </c>
    </row>
    <row r="21" spans="1:11">
      <c r="A21" t="s">
        <v>53</v>
      </c>
      <c r="B21" s="4" t="s">
        <v>50</v>
      </c>
      <c r="C21" t="str">
        <f>_xlfn.XLOOKUP(E21,预约送货单!F:F,预约送货单!D:D)</f>
        <v>RY20240403005</v>
      </c>
      <c r="D21" t="s">
        <v>16</v>
      </c>
      <c r="E21" t="str">
        <f>_xlfn.XLOOKUP(F21,预约送货单!Z:Z,预约送货单!F:F)</f>
        <v>CCW22-U1H968</v>
      </c>
      <c r="F21" t="str">
        <f t="shared" si="2"/>
        <v>CCW22-U1H968-BLACKM</v>
      </c>
      <c r="G21">
        <f>VLOOKUP(D21&amp;B21&amp;A21,分仓ST!A:E,5,0)</f>
        <v>19</v>
      </c>
      <c r="H21" t="str">
        <f>_xlfn.XLOOKUP(E21,预约送货单!F:F,预约送货单!E:E)</f>
        <v>正品</v>
      </c>
      <c r="J21" t="str">
        <f>VLOOKUP(E21,预约送货单!F:N,9,0)</f>
        <v>2024-04-03</v>
      </c>
      <c r="K21" t="str">
        <f t="shared" si="3"/>
        <v>香港</v>
      </c>
    </row>
    <row r="22" spans="1:11">
      <c r="A22" t="s">
        <v>53</v>
      </c>
      <c r="B22" s="4" t="s">
        <v>51</v>
      </c>
      <c r="C22" t="str">
        <f>_xlfn.XLOOKUP(E22,预约送货单!F:F,预约送货单!D:D)</f>
        <v>RY20240403005</v>
      </c>
      <c r="D22" t="s">
        <v>16</v>
      </c>
      <c r="E22" t="str">
        <f>_xlfn.XLOOKUP(F22,预约送货单!Z:Z,预约送货单!F:F)</f>
        <v>CCW22-U1H968</v>
      </c>
      <c r="F22" t="str">
        <f t="shared" si="2"/>
        <v>CCW22-U1H968-BLACKS</v>
      </c>
      <c r="G22">
        <f>VLOOKUP(D22&amp;B22&amp;A22,分仓ST!A:E,5,0)</f>
        <v>21</v>
      </c>
      <c r="H22" t="str">
        <f>_xlfn.XLOOKUP(E22,预约送货单!F:F,预约送货单!E:E)</f>
        <v>正品</v>
      </c>
      <c r="J22" t="str">
        <f>VLOOKUP(E22,预约送货单!F:N,9,0)</f>
        <v>2024-04-03</v>
      </c>
      <c r="K22" t="str">
        <f t="shared" si="3"/>
        <v>香港</v>
      </c>
    </row>
    <row r="23" spans="1:11">
      <c r="A23" t="s">
        <v>53</v>
      </c>
      <c r="B23" s="4" t="s">
        <v>49</v>
      </c>
      <c r="C23" t="str">
        <f>_xlfn.XLOOKUP(E23,预约送货单!F:F,预约送货单!D:D)</f>
        <v>RY20240403005</v>
      </c>
      <c r="D23" t="s">
        <v>25</v>
      </c>
      <c r="E23" t="str">
        <f>_xlfn.XLOOKUP(F23,预约送货单!Z:Z,预约送货单!F:F)</f>
        <v>CCW22-U1H968</v>
      </c>
      <c r="F23" t="str">
        <f t="shared" si="2"/>
        <v>CCW22-U1H968-BLACKL</v>
      </c>
      <c r="G23">
        <f>VLOOKUP(D23&amp;B23&amp;A23,分仓ST!A:E,5,0)</f>
        <v>1</v>
      </c>
      <c r="H23" t="str">
        <f>_xlfn.XLOOKUP(E23,预约送货单!F:F,预约送货单!E:E)</f>
        <v>正品</v>
      </c>
      <c r="J23" t="str">
        <f>VLOOKUP(E23,预约送货单!F:N,9,0)</f>
        <v>2024-04-03</v>
      </c>
      <c r="K23" t="str">
        <f t="shared" si="3"/>
        <v>广州</v>
      </c>
    </row>
    <row r="24" spans="1:11">
      <c r="A24" t="s">
        <v>53</v>
      </c>
      <c r="B24" s="4" t="s">
        <v>50</v>
      </c>
      <c r="C24" t="str">
        <f>_xlfn.XLOOKUP(E24,预约送货单!F:F,预约送货单!D:D)</f>
        <v>RY20240403005</v>
      </c>
      <c r="D24" t="s">
        <v>25</v>
      </c>
      <c r="E24" t="str">
        <f>_xlfn.XLOOKUP(F24,预约送货单!Z:Z,预约送货单!F:F)</f>
        <v>CCW22-U1H968</v>
      </c>
      <c r="F24" t="str">
        <f t="shared" si="2"/>
        <v>CCW22-U1H968-BLACKM</v>
      </c>
      <c r="G24">
        <f>VLOOKUP(D24&amp;B24&amp;A24,分仓ST!A:E,5,0)</f>
        <v>3</v>
      </c>
      <c r="H24" t="str">
        <f>_xlfn.XLOOKUP(E24,预约送货单!F:F,预约送货单!E:E)</f>
        <v>正品</v>
      </c>
      <c r="J24" t="str">
        <f>VLOOKUP(E24,预约送货单!F:N,9,0)</f>
        <v>2024-04-03</v>
      </c>
      <c r="K24" t="str">
        <f t="shared" si="3"/>
        <v>广州</v>
      </c>
    </row>
    <row r="25" spans="1:11">
      <c r="A25" t="s">
        <v>53</v>
      </c>
      <c r="B25" s="4" t="s">
        <v>51</v>
      </c>
      <c r="C25" t="str">
        <f>_xlfn.XLOOKUP(E25,预约送货单!F:F,预约送货单!D:D)</f>
        <v>RY20240403005</v>
      </c>
      <c r="D25" t="s">
        <v>25</v>
      </c>
      <c r="E25" t="str">
        <f>_xlfn.XLOOKUP(F25,预约送货单!Z:Z,预约送货单!F:F)</f>
        <v>CCW22-U1H968</v>
      </c>
      <c r="F25" t="str">
        <f t="shared" si="2"/>
        <v>CCW22-U1H968-BLACKS</v>
      </c>
      <c r="G25">
        <f>VLOOKUP(D25&amp;B25&amp;A25,分仓ST!A:E,5,0)</f>
        <v>3</v>
      </c>
      <c r="H25" t="str">
        <f>_xlfn.XLOOKUP(E25,预约送货单!F:F,预约送货单!E:E)</f>
        <v>正品</v>
      </c>
      <c r="J25" t="str">
        <f>VLOOKUP(E25,预约送货单!F:N,9,0)</f>
        <v>2024-04-03</v>
      </c>
      <c r="K25" t="str">
        <f t="shared" si="3"/>
        <v>广州</v>
      </c>
    </row>
    <row r="26" spans="1:11">
      <c r="A26" t="s">
        <v>53</v>
      </c>
      <c r="B26" s="4" t="s">
        <v>49</v>
      </c>
      <c r="C26" t="str">
        <f>_xlfn.XLOOKUP(E26,预约送货单!F:F,预约送货单!D:D)</f>
        <v>RY20240403005</v>
      </c>
      <c r="D26" t="s">
        <v>27</v>
      </c>
      <c r="E26" t="str">
        <f>_xlfn.XLOOKUP(F26,预约送货单!Z:Z,预约送货单!F:F)</f>
        <v>CCW22-U1H968</v>
      </c>
      <c r="F26" t="str">
        <f t="shared" si="2"/>
        <v>CCW22-U1H968-BLACKL</v>
      </c>
      <c r="G26">
        <f>VLOOKUP(D26&amp;B26&amp;A26,分仓ST!A:E,5,0)</f>
        <v>4</v>
      </c>
      <c r="H26" t="str">
        <f>_xlfn.XLOOKUP(E26,预约送货单!F:F,预约送货单!E:E)</f>
        <v>正品</v>
      </c>
      <c r="J26" t="str">
        <f>VLOOKUP(E26,预约送货单!F:N,9,0)</f>
        <v>2024-04-03</v>
      </c>
      <c r="K26" t="str">
        <f t="shared" si="3"/>
        <v>广州</v>
      </c>
    </row>
    <row r="27" spans="1:11">
      <c r="A27" t="s">
        <v>53</v>
      </c>
      <c r="B27" s="4" t="s">
        <v>50</v>
      </c>
      <c r="C27" t="str">
        <f>_xlfn.XLOOKUP(E27,预约送货单!F:F,预约送货单!D:D)</f>
        <v>RY20240403005</v>
      </c>
      <c r="D27" t="s">
        <v>27</v>
      </c>
      <c r="E27" t="str">
        <f>_xlfn.XLOOKUP(F27,预约送货单!Z:Z,预约送货单!F:F)</f>
        <v>CCW22-U1H968</v>
      </c>
      <c r="F27" t="str">
        <f t="shared" si="2"/>
        <v>CCW22-U1H968-BLACKM</v>
      </c>
      <c r="G27">
        <f>VLOOKUP(D27&amp;B27&amp;A27,分仓ST!A:E,5,0)</f>
        <v>7</v>
      </c>
      <c r="H27" t="str">
        <f>_xlfn.XLOOKUP(E27,预约送货单!F:F,预约送货单!E:E)</f>
        <v>正品</v>
      </c>
      <c r="J27" t="str">
        <f>VLOOKUP(E27,预约送货单!F:N,9,0)</f>
        <v>2024-04-03</v>
      </c>
      <c r="K27" t="str">
        <f t="shared" si="3"/>
        <v>广州</v>
      </c>
    </row>
    <row r="28" spans="1:11">
      <c r="A28" t="s">
        <v>53</v>
      </c>
      <c r="B28" s="4" t="s">
        <v>51</v>
      </c>
      <c r="C28" t="str">
        <f>_xlfn.XLOOKUP(E28,预约送货单!F:F,预约送货单!D:D)</f>
        <v>RY20240403005</v>
      </c>
      <c r="D28" t="s">
        <v>27</v>
      </c>
      <c r="E28" t="str">
        <f>_xlfn.XLOOKUP(F28,预约送货单!Z:Z,预约送货单!F:F)</f>
        <v>CCW22-U1H968</v>
      </c>
      <c r="F28" t="str">
        <f t="shared" si="2"/>
        <v>CCW22-U1H968-BLACKS</v>
      </c>
      <c r="G28">
        <f>VLOOKUP(D28&amp;B28&amp;A28,分仓ST!A:E,5,0)</f>
        <v>3</v>
      </c>
      <c r="H28" t="str">
        <f>_xlfn.XLOOKUP(E28,预约送货单!F:F,预约送货单!E:E)</f>
        <v>正品</v>
      </c>
      <c r="J28" t="str">
        <f>VLOOKUP(E28,预约送货单!F:N,9,0)</f>
        <v>2024-04-03</v>
      </c>
      <c r="K28" t="str">
        <f t="shared" si="3"/>
        <v>广州</v>
      </c>
    </row>
    <row r="29" hidden="1" spans="1:11">
      <c r="A29" t="s">
        <v>53</v>
      </c>
      <c r="B29" s="4" t="s">
        <v>49</v>
      </c>
      <c r="C29" t="str">
        <f>_xlfn.XLOOKUP(E29,预约送货单!F:F,预约送货单!D:D)</f>
        <v>RY20240403005</v>
      </c>
      <c r="D29" t="s">
        <v>28</v>
      </c>
      <c r="E29" t="str">
        <f>_xlfn.XLOOKUP(F29,预约送货单!Z:Z,预约送货单!F:F)</f>
        <v>CCW22-U1H968</v>
      </c>
      <c r="F29" t="str">
        <f t="shared" si="2"/>
        <v>CCW22-U1H968-BLACKL</v>
      </c>
      <c r="G29">
        <f>VLOOKUP(D29&amp;B29&amp;A29,分仓ST!A:E,5,0)</f>
        <v>0</v>
      </c>
      <c r="H29" t="str">
        <f>_xlfn.XLOOKUP(E29,预约送货单!F:F,预约送货单!E:E)</f>
        <v>正品</v>
      </c>
      <c r="J29" t="str">
        <f>VLOOKUP(E29,预约送货单!F:N,9,0)</f>
        <v>2024-04-03</v>
      </c>
      <c r="K29" t="str">
        <f t="shared" si="3"/>
        <v>广州</v>
      </c>
    </row>
    <row r="30" hidden="1" spans="1:11">
      <c r="A30" t="s">
        <v>53</v>
      </c>
      <c r="B30" s="4" t="s">
        <v>50</v>
      </c>
      <c r="C30" t="str">
        <f>_xlfn.XLOOKUP(E30,预约送货单!F:F,预约送货单!D:D)</f>
        <v>RY20240403005</v>
      </c>
      <c r="D30" t="s">
        <v>28</v>
      </c>
      <c r="E30" t="str">
        <f>_xlfn.XLOOKUP(F30,预约送货单!Z:Z,预约送货单!F:F)</f>
        <v>CCW22-U1H968</v>
      </c>
      <c r="F30" t="str">
        <f t="shared" si="2"/>
        <v>CCW22-U1H968-BLACKM</v>
      </c>
      <c r="G30">
        <f>VLOOKUP(D30&amp;B30&amp;A30,分仓ST!A:E,5,0)</f>
        <v>0</v>
      </c>
      <c r="H30" t="str">
        <f>_xlfn.XLOOKUP(E30,预约送货单!F:F,预约送货单!E:E)</f>
        <v>正品</v>
      </c>
      <c r="J30" t="str">
        <f>VLOOKUP(E30,预约送货单!F:N,9,0)</f>
        <v>2024-04-03</v>
      </c>
      <c r="K30" t="str">
        <f t="shared" si="3"/>
        <v>广州</v>
      </c>
    </row>
    <row r="31" spans="1:11">
      <c r="A31" t="s">
        <v>53</v>
      </c>
      <c r="B31" s="4" t="s">
        <v>51</v>
      </c>
      <c r="C31" t="str">
        <f>_xlfn.XLOOKUP(E31,预约送货单!F:F,预约送货单!D:D)</f>
        <v>RY20240403005</v>
      </c>
      <c r="D31" t="s">
        <v>28</v>
      </c>
      <c r="E31" t="str">
        <f>_xlfn.XLOOKUP(F31,预约送货单!Z:Z,预约送货单!F:F)</f>
        <v>CCW22-U1H968</v>
      </c>
      <c r="F31" t="str">
        <f t="shared" si="2"/>
        <v>CCW22-U1H968-BLACKS</v>
      </c>
      <c r="G31">
        <f>VLOOKUP(D31&amp;B31&amp;A31,分仓ST!A:E,5,0)</f>
        <v>1</v>
      </c>
      <c r="H31" t="str">
        <f>_xlfn.XLOOKUP(E31,预约送货单!F:F,预约送货单!E:E)</f>
        <v>正品</v>
      </c>
      <c r="J31" t="str">
        <f>VLOOKUP(E31,预约送货单!F:N,9,0)</f>
        <v>2024-04-03</v>
      </c>
      <c r="K31" t="str">
        <f t="shared" si="3"/>
        <v>广州</v>
      </c>
    </row>
    <row r="32" spans="1:11">
      <c r="A32" t="s">
        <v>54</v>
      </c>
      <c r="B32" s="4" t="s">
        <v>49</v>
      </c>
      <c r="C32" t="str">
        <f>_xlfn.XLOOKUP(E32,预约送货单!F:F,预约送货单!D:D)</f>
        <v>RY20240403004</v>
      </c>
      <c r="D32" t="s">
        <v>16</v>
      </c>
      <c r="E32" t="str">
        <f>_xlfn.XLOOKUP(F32,预约送货单!Z:Z,预约送货单!F:F)</f>
        <v>CCW22-H1H352</v>
      </c>
      <c r="F32" t="str">
        <f t="shared" si="2"/>
        <v>CCW22-H1H352-BLUEL</v>
      </c>
      <c r="G32">
        <f>VLOOKUP(D32&amp;B32&amp;A32,分仓ST!A:E,5,0)</f>
        <v>14</v>
      </c>
      <c r="H32" t="str">
        <f>_xlfn.XLOOKUP(E32,预约送货单!F:F,预约送货单!E:E)</f>
        <v>正品</v>
      </c>
      <c r="J32" t="str">
        <f>VLOOKUP(E32,预约送货单!F:N,9,0)</f>
        <v>2024-04-03</v>
      </c>
      <c r="K32" t="str">
        <f t="shared" si="3"/>
        <v>香港</v>
      </c>
    </row>
    <row r="33" spans="1:11">
      <c r="A33" t="s">
        <v>54</v>
      </c>
      <c r="B33" s="4" t="s">
        <v>50</v>
      </c>
      <c r="C33" t="str">
        <f>_xlfn.XLOOKUP(E33,预约送货单!F:F,预约送货单!D:D)</f>
        <v>RY20240403004</v>
      </c>
      <c r="D33" t="s">
        <v>16</v>
      </c>
      <c r="E33" t="str">
        <f>_xlfn.XLOOKUP(F33,预约送货单!Z:Z,预约送货单!F:F)</f>
        <v>CCW22-H1H352</v>
      </c>
      <c r="F33" t="str">
        <f t="shared" si="2"/>
        <v>CCW22-H1H352-BLUEM</v>
      </c>
      <c r="G33">
        <f>VLOOKUP(D33&amp;B33&amp;A33,分仓ST!A:E,5,0)</f>
        <v>36</v>
      </c>
      <c r="H33" t="str">
        <f>_xlfn.XLOOKUP(E33,预约送货单!F:F,预约送货单!E:E)</f>
        <v>正品</v>
      </c>
      <c r="J33" t="str">
        <f>VLOOKUP(E33,预约送货单!F:N,9,0)</f>
        <v>2024-04-03</v>
      </c>
      <c r="K33" t="str">
        <f t="shared" si="3"/>
        <v>香港</v>
      </c>
    </row>
    <row r="34" spans="1:11">
      <c r="A34" t="s">
        <v>54</v>
      </c>
      <c r="B34" s="4" t="s">
        <v>51</v>
      </c>
      <c r="C34" t="str">
        <f>_xlfn.XLOOKUP(E34,预约送货单!F:F,预约送货单!D:D)</f>
        <v>RY20240403004</v>
      </c>
      <c r="D34" t="s">
        <v>16</v>
      </c>
      <c r="E34" t="str">
        <f>_xlfn.XLOOKUP(F34,预约送货单!Z:Z,预约送货单!F:F)</f>
        <v>CCW22-H1H352</v>
      </c>
      <c r="F34" t="str">
        <f t="shared" si="2"/>
        <v>CCW22-H1H352-BLUES</v>
      </c>
      <c r="G34">
        <f>VLOOKUP(D34&amp;B34&amp;A34,分仓ST!A:E,5,0)</f>
        <v>39</v>
      </c>
      <c r="H34" t="str">
        <f>_xlfn.XLOOKUP(E34,预约送货单!F:F,预约送货单!E:E)</f>
        <v>正品</v>
      </c>
      <c r="J34" t="str">
        <f>VLOOKUP(E34,预约送货单!F:N,9,0)</f>
        <v>2024-04-03</v>
      </c>
      <c r="K34" t="str">
        <f t="shared" si="3"/>
        <v>香港</v>
      </c>
    </row>
    <row r="35" spans="1:11">
      <c r="A35" t="s">
        <v>54</v>
      </c>
      <c r="B35" s="4" t="s">
        <v>52</v>
      </c>
      <c r="C35" t="str">
        <f>_xlfn.XLOOKUP(E35,预约送货单!F:F,预约送货单!D:D)</f>
        <v>RY20240403004</v>
      </c>
      <c r="D35" t="s">
        <v>16</v>
      </c>
      <c r="E35" t="str">
        <f>_xlfn.XLOOKUP(F35,预约送货单!Z:Z,预约送货单!F:F)</f>
        <v>CCW22-H1H352</v>
      </c>
      <c r="F35" t="str">
        <f t="shared" si="2"/>
        <v>CCW22-H1H352-BLUEXL</v>
      </c>
      <c r="G35">
        <f>VLOOKUP(D35&amp;B35&amp;A35,分仓ST!A:E,5,0)</f>
        <v>2</v>
      </c>
      <c r="H35" t="str">
        <f>_xlfn.XLOOKUP(E35,预约送货单!F:F,预约送货单!E:E)</f>
        <v>正品</v>
      </c>
      <c r="J35" t="str">
        <f>VLOOKUP(E35,预约送货单!F:N,9,0)</f>
        <v>2024-04-03</v>
      </c>
      <c r="K35" t="str">
        <f t="shared" si="3"/>
        <v>香港</v>
      </c>
    </row>
    <row r="36" spans="1:11">
      <c r="A36" t="s">
        <v>54</v>
      </c>
      <c r="B36" s="4" t="s">
        <v>55</v>
      </c>
      <c r="C36" t="str">
        <f>_xlfn.XLOOKUP(E36,预约送货单!F:F,预约送货单!D:D)</f>
        <v>RY20240403004</v>
      </c>
      <c r="D36" t="s">
        <v>16</v>
      </c>
      <c r="E36" t="str">
        <f>_xlfn.XLOOKUP(F36,预约送货单!Z:Z,预约送货单!F:F)</f>
        <v>CCW22-H1H352</v>
      </c>
      <c r="F36" t="str">
        <f t="shared" si="2"/>
        <v>CCW22-H1H352-BLUEXS</v>
      </c>
      <c r="G36">
        <f>VLOOKUP(D36&amp;B36&amp;A36,分仓ST!A:E,5,0)</f>
        <v>10</v>
      </c>
      <c r="H36" t="str">
        <f>_xlfn.XLOOKUP(E36,预约送货单!F:F,预约送货单!E:E)</f>
        <v>正品</v>
      </c>
      <c r="J36" t="str">
        <f>VLOOKUP(E36,预约送货单!F:N,9,0)</f>
        <v>2024-04-03</v>
      </c>
      <c r="K36" t="str">
        <f t="shared" si="3"/>
        <v>香港</v>
      </c>
    </row>
    <row r="37" spans="1:11">
      <c r="A37" t="s">
        <v>54</v>
      </c>
      <c r="B37" s="4" t="s">
        <v>49</v>
      </c>
      <c r="C37" t="str">
        <f>_xlfn.XLOOKUP(E37,预约送货单!F:F,预约送货单!D:D)</f>
        <v>RY20240403004</v>
      </c>
      <c r="D37" t="s">
        <v>25</v>
      </c>
      <c r="E37" t="str">
        <f>_xlfn.XLOOKUP(F37,预约送货单!Z:Z,预约送货单!F:F)</f>
        <v>CCW22-H1H352</v>
      </c>
      <c r="F37" t="str">
        <f t="shared" si="2"/>
        <v>CCW22-H1H352-BLUEL</v>
      </c>
      <c r="G37">
        <f>VLOOKUP(D37&amp;B37&amp;A37,分仓ST!A:E,5,0)</f>
        <v>11</v>
      </c>
      <c r="H37" t="str">
        <f>_xlfn.XLOOKUP(E37,预约送货单!F:F,预约送货单!E:E)</f>
        <v>正品</v>
      </c>
      <c r="J37" t="str">
        <f>VLOOKUP(E37,预约送货单!F:N,9,0)</f>
        <v>2024-04-03</v>
      </c>
      <c r="K37" t="str">
        <f t="shared" si="3"/>
        <v>广州</v>
      </c>
    </row>
    <row r="38" spans="1:11">
      <c r="A38" t="s">
        <v>54</v>
      </c>
      <c r="B38" s="4" t="s">
        <v>50</v>
      </c>
      <c r="C38" t="str">
        <f>_xlfn.XLOOKUP(E38,预约送货单!F:F,预约送货单!D:D)</f>
        <v>RY20240403004</v>
      </c>
      <c r="D38" t="s">
        <v>25</v>
      </c>
      <c r="E38" t="str">
        <f>_xlfn.XLOOKUP(F38,预约送货单!Z:Z,预约送货单!F:F)</f>
        <v>CCW22-H1H352</v>
      </c>
      <c r="F38" t="str">
        <f t="shared" si="2"/>
        <v>CCW22-H1H352-BLUEM</v>
      </c>
      <c r="G38">
        <f>VLOOKUP(D38&amp;B38&amp;A38,分仓ST!A:E,5,0)</f>
        <v>32</v>
      </c>
      <c r="H38" t="str">
        <f>_xlfn.XLOOKUP(E38,预约送货单!F:F,预约送货单!E:E)</f>
        <v>正品</v>
      </c>
      <c r="J38" t="str">
        <f>VLOOKUP(E38,预约送货单!F:N,9,0)</f>
        <v>2024-04-03</v>
      </c>
      <c r="K38" t="str">
        <f t="shared" si="3"/>
        <v>广州</v>
      </c>
    </row>
    <row r="39" spans="1:11">
      <c r="A39" t="s">
        <v>54</v>
      </c>
      <c r="B39" s="4" t="s">
        <v>51</v>
      </c>
      <c r="C39" t="str">
        <f>_xlfn.XLOOKUP(E39,预约送货单!F:F,预约送货单!D:D)</f>
        <v>RY20240403004</v>
      </c>
      <c r="D39" t="s">
        <v>25</v>
      </c>
      <c r="E39" t="str">
        <f>_xlfn.XLOOKUP(F39,预约送货单!Z:Z,预约送货单!F:F)</f>
        <v>CCW22-H1H352</v>
      </c>
      <c r="F39" t="str">
        <f t="shared" si="2"/>
        <v>CCW22-H1H352-BLUES</v>
      </c>
      <c r="G39">
        <f>VLOOKUP(D39&amp;B39&amp;A39,分仓ST!A:E,5,0)</f>
        <v>31</v>
      </c>
      <c r="H39" t="str">
        <f>_xlfn.XLOOKUP(E39,预约送货单!F:F,预约送货单!E:E)</f>
        <v>正品</v>
      </c>
      <c r="J39" t="str">
        <f>VLOOKUP(E39,预约送货单!F:N,9,0)</f>
        <v>2024-04-03</v>
      </c>
      <c r="K39" t="str">
        <f t="shared" si="3"/>
        <v>广州</v>
      </c>
    </row>
    <row r="40" spans="1:11">
      <c r="A40" t="s">
        <v>54</v>
      </c>
      <c r="B40" s="4" t="s">
        <v>52</v>
      </c>
      <c r="C40" t="str">
        <f>_xlfn.XLOOKUP(E40,预约送货单!F:F,预约送货单!D:D)</f>
        <v>RY20240403004</v>
      </c>
      <c r="D40" t="s">
        <v>25</v>
      </c>
      <c r="E40" t="str">
        <f>_xlfn.XLOOKUP(F40,预约送货单!Z:Z,预约送货单!F:F)</f>
        <v>CCW22-H1H352</v>
      </c>
      <c r="F40" t="str">
        <f t="shared" si="2"/>
        <v>CCW22-H1H352-BLUEXL</v>
      </c>
      <c r="G40">
        <f>VLOOKUP(D40&amp;B40&amp;A40,分仓ST!A:E,5,0)</f>
        <v>3</v>
      </c>
      <c r="H40" t="str">
        <f>_xlfn.XLOOKUP(E40,预约送货单!F:F,预约送货单!E:E)</f>
        <v>正品</v>
      </c>
      <c r="J40" t="str">
        <f>VLOOKUP(E40,预约送货单!F:N,9,0)</f>
        <v>2024-04-03</v>
      </c>
      <c r="K40" t="str">
        <f t="shared" si="3"/>
        <v>广州</v>
      </c>
    </row>
    <row r="41" spans="1:11">
      <c r="A41" t="s">
        <v>54</v>
      </c>
      <c r="B41" s="4" t="s">
        <v>55</v>
      </c>
      <c r="C41" t="str">
        <f>_xlfn.XLOOKUP(E41,预约送货单!F:F,预约送货单!D:D)</f>
        <v>RY20240403004</v>
      </c>
      <c r="D41" t="s">
        <v>25</v>
      </c>
      <c r="E41" t="str">
        <f>_xlfn.XLOOKUP(F41,预约送货单!Z:Z,预约送货单!F:F)</f>
        <v>CCW22-H1H352</v>
      </c>
      <c r="F41" t="str">
        <f t="shared" si="2"/>
        <v>CCW22-H1H352-BLUEXS</v>
      </c>
      <c r="G41">
        <f>VLOOKUP(D41&amp;B41&amp;A41,分仓ST!A:E,5,0)</f>
        <v>8</v>
      </c>
      <c r="H41" t="str">
        <f>_xlfn.XLOOKUP(E41,预约送货单!F:F,预约送货单!E:E)</f>
        <v>正品</v>
      </c>
      <c r="J41" t="str">
        <f>VLOOKUP(E41,预约送货单!F:N,9,0)</f>
        <v>2024-04-03</v>
      </c>
      <c r="K41" t="str">
        <f t="shared" si="3"/>
        <v>广州</v>
      </c>
    </row>
    <row r="42" hidden="1" spans="1:11">
      <c r="A42" t="s">
        <v>54</v>
      </c>
      <c r="B42" s="4" t="s">
        <v>49</v>
      </c>
      <c r="C42" t="str">
        <f>_xlfn.XLOOKUP(E42,预约送货单!F:F,预约送货单!D:D)</f>
        <v>RY20240403004</v>
      </c>
      <c r="D42" t="s">
        <v>27</v>
      </c>
      <c r="E42" t="str">
        <f>_xlfn.XLOOKUP(F42,预约送货单!Z:Z,预约送货单!F:F)</f>
        <v>CCW22-H1H352</v>
      </c>
      <c r="F42" t="str">
        <f t="shared" si="2"/>
        <v>CCW22-H1H352-BLUEL</v>
      </c>
      <c r="G42">
        <f>VLOOKUP(D42&amp;B42&amp;A42,分仓ST!A:E,5,0)</f>
        <v>0</v>
      </c>
      <c r="H42" t="str">
        <f>_xlfn.XLOOKUP(E42,预约送货单!F:F,预约送货单!E:E)</f>
        <v>正品</v>
      </c>
      <c r="J42" t="str">
        <f>VLOOKUP(E42,预约送货单!F:N,9,0)</f>
        <v>2024-04-03</v>
      </c>
      <c r="K42" t="str">
        <f t="shared" si="3"/>
        <v>广州</v>
      </c>
    </row>
    <row r="43" hidden="1" spans="1:11">
      <c r="A43" t="s">
        <v>54</v>
      </c>
      <c r="B43" s="4" t="s">
        <v>50</v>
      </c>
      <c r="C43" t="str">
        <f>_xlfn.XLOOKUP(E43,预约送货单!F:F,预约送货单!D:D)</f>
        <v>RY20240403004</v>
      </c>
      <c r="D43" t="s">
        <v>27</v>
      </c>
      <c r="E43" t="str">
        <f>_xlfn.XLOOKUP(F43,预约送货单!Z:Z,预约送货单!F:F)</f>
        <v>CCW22-H1H352</v>
      </c>
      <c r="F43" t="str">
        <f t="shared" ref="F43:F106" si="4">A43&amp;B43</f>
        <v>CCW22-H1H352-BLUEM</v>
      </c>
      <c r="G43">
        <f>VLOOKUP(D43&amp;B43&amp;A43,分仓ST!A:E,5,0)</f>
        <v>0</v>
      </c>
      <c r="H43" t="str">
        <f>_xlfn.XLOOKUP(E43,预约送货单!F:F,预约送货单!E:E)</f>
        <v>正品</v>
      </c>
      <c r="J43" t="str">
        <f>VLOOKUP(E43,预约送货单!F:N,9,0)</f>
        <v>2024-04-03</v>
      </c>
      <c r="K43" t="str">
        <f t="shared" ref="K43:K106" si="5">IF(D43="香港仓","香港",IF(D43="武汉仓","武汉","广州"))</f>
        <v>广州</v>
      </c>
    </row>
    <row r="44" hidden="1" spans="1:11">
      <c r="A44" t="s">
        <v>54</v>
      </c>
      <c r="B44" s="4" t="s">
        <v>51</v>
      </c>
      <c r="C44" t="str">
        <f>_xlfn.XLOOKUP(E44,预约送货单!F:F,预约送货单!D:D)</f>
        <v>RY20240403004</v>
      </c>
      <c r="D44" t="s">
        <v>27</v>
      </c>
      <c r="E44" t="str">
        <f>_xlfn.XLOOKUP(F44,预约送货单!Z:Z,预约送货单!F:F)</f>
        <v>CCW22-H1H352</v>
      </c>
      <c r="F44" t="str">
        <f t="shared" si="4"/>
        <v>CCW22-H1H352-BLUES</v>
      </c>
      <c r="G44">
        <f>VLOOKUP(D44&amp;B44&amp;A44,分仓ST!A:E,5,0)</f>
        <v>0</v>
      </c>
      <c r="H44" t="str">
        <f>_xlfn.XLOOKUP(E44,预约送货单!F:F,预约送货单!E:E)</f>
        <v>正品</v>
      </c>
      <c r="J44" t="str">
        <f>VLOOKUP(E44,预约送货单!F:N,9,0)</f>
        <v>2024-04-03</v>
      </c>
      <c r="K44" t="str">
        <f t="shared" si="5"/>
        <v>广州</v>
      </c>
    </row>
    <row r="45" hidden="1" spans="1:11">
      <c r="A45" t="s">
        <v>54</v>
      </c>
      <c r="B45" s="4" t="s">
        <v>52</v>
      </c>
      <c r="C45" t="str">
        <f>_xlfn.XLOOKUP(E45,预约送货单!F:F,预约送货单!D:D)</f>
        <v>RY20240403004</v>
      </c>
      <c r="D45" t="s">
        <v>27</v>
      </c>
      <c r="E45" t="str">
        <f>_xlfn.XLOOKUP(F45,预约送货单!Z:Z,预约送货单!F:F)</f>
        <v>CCW22-H1H352</v>
      </c>
      <c r="F45" t="str">
        <f t="shared" si="4"/>
        <v>CCW22-H1H352-BLUEXL</v>
      </c>
      <c r="G45">
        <f>VLOOKUP(D45&amp;B45&amp;A45,分仓ST!A:E,5,0)</f>
        <v>0</v>
      </c>
      <c r="H45" t="str">
        <f>_xlfn.XLOOKUP(E45,预约送货单!F:F,预约送货单!E:E)</f>
        <v>正品</v>
      </c>
      <c r="J45" t="str">
        <f>VLOOKUP(E45,预约送货单!F:N,9,0)</f>
        <v>2024-04-03</v>
      </c>
      <c r="K45" t="str">
        <f t="shared" si="5"/>
        <v>广州</v>
      </c>
    </row>
    <row r="46" hidden="1" spans="1:11">
      <c r="A46" t="s">
        <v>54</v>
      </c>
      <c r="B46" s="4" t="s">
        <v>55</v>
      </c>
      <c r="C46" t="str">
        <f>_xlfn.XLOOKUP(E46,预约送货单!F:F,预约送货单!D:D)</f>
        <v>RY20240403004</v>
      </c>
      <c r="D46" t="s">
        <v>27</v>
      </c>
      <c r="E46" t="str">
        <f>_xlfn.XLOOKUP(F46,预约送货单!Z:Z,预约送货单!F:F)</f>
        <v>CCW22-H1H352</v>
      </c>
      <c r="F46" t="str">
        <f t="shared" si="4"/>
        <v>CCW22-H1H352-BLUEXS</v>
      </c>
      <c r="G46">
        <f>VLOOKUP(D46&amp;B46&amp;A46,分仓ST!A:E,5,0)</f>
        <v>0</v>
      </c>
      <c r="H46" t="str">
        <f>_xlfn.XLOOKUP(E46,预约送货单!F:F,预约送货单!E:E)</f>
        <v>正品</v>
      </c>
      <c r="J46" t="str">
        <f>VLOOKUP(E46,预约送货单!F:N,9,0)</f>
        <v>2024-04-03</v>
      </c>
      <c r="K46" t="str">
        <f t="shared" si="5"/>
        <v>广州</v>
      </c>
    </row>
    <row r="47" hidden="1" spans="1:11">
      <c r="A47" t="s">
        <v>54</v>
      </c>
      <c r="B47" s="4" t="s">
        <v>49</v>
      </c>
      <c r="C47" t="str">
        <f>_xlfn.XLOOKUP(E47,预约送货单!F:F,预约送货单!D:D)</f>
        <v>RY20240403004</v>
      </c>
      <c r="D47" t="s">
        <v>28</v>
      </c>
      <c r="E47" t="str">
        <f>_xlfn.XLOOKUP(F47,预约送货单!Z:Z,预约送货单!F:F)</f>
        <v>CCW22-H1H352</v>
      </c>
      <c r="F47" t="str">
        <f t="shared" si="4"/>
        <v>CCW22-H1H352-BLUEL</v>
      </c>
      <c r="G47">
        <f>VLOOKUP(D47&amp;B47&amp;A47,分仓ST!A:E,5,0)</f>
        <v>0</v>
      </c>
      <c r="H47" t="str">
        <f>_xlfn.XLOOKUP(E47,预约送货单!F:F,预约送货单!E:E)</f>
        <v>正品</v>
      </c>
      <c r="J47" t="str">
        <f>VLOOKUP(E47,预约送货单!F:N,9,0)</f>
        <v>2024-04-03</v>
      </c>
      <c r="K47" t="str">
        <f t="shared" si="5"/>
        <v>广州</v>
      </c>
    </row>
    <row r="48" hidden="1" spans="1:11">
      <c r="A48" t="s">
        <v>54</v>
      </c>
      <c r="B48" s="4" t="s">
        <v>50</v>
      </c>
      <c r="C48" t="str">
        <f>_xlfn.XLOOKUP(E48,预约送货单!F:F,预约送货单!D:D)</f>
        <v>RY20240403004</v>
      </c>
      <c r="D48" t="s">
        <v>28</v>
      </c>
      <c r="E48" t="str">
        <f>_xlfn.XLOOKUP(F48,预约送货单!Z:Z,预约送货单!F:F)</f>
        <v>CCW22-H1H352</v>
      </c>
      <c r="F48" t="str">
        <f t="shared" si="4"/>
        <v>CCW22-H1H352-BLUEM</v>
      </c>
      <c r="G48">
        <f>VLOOKUP(D48&amp;B48&amp;A48,分仓ST!A:E,5,0)</f>
        <v>0</v>
      </c>
      <c r="H48" t="str">
        <f>_xlfn.XLOOKUP(E48,预约送货单!F:F,预约送货单!E:E)</f>
        <v>正品</v>
      </c>
      <c r="J48" t="str">
        <f>VLOOKUP(E48,预约送货单!F:N,9,0)</f>
        <v>2024-04-03</v>
      </c>
      <c r="K48" t="str">
        <f t="shared" si="5"/>
        <v>广州</v>
      </c>
    </row>
    <row r="49" spans="1:11">
      <c r="A49" t="s">
        <v>54</v>
      </c>
      <c r="B49" s="4" t="s">
        <v>51</v>
      </c>
      <c r="C49" t="str">
        <f>_xlfn.XLOOKUP(E49,预约送货单!F:F,预约送货单!D:D)</f>
        <v>RY20240403004</v>
      </c>
      <c r="D49" t="s">
        <v>28</v>
      </c>
      <c r="E49" t="str">
        <f>_xlfn.XLOOKUP(F49,预约送货单!Z:Z,预约送货单!F:F)</f>
        <v>CCW22-H1H352</v>
      </c>
      <c r="F49" t="str">
        <f t="shared" si="4"/>
        <v>CCW22-H1H352-BLUES</v>
      </c>
      <c r="G49">
        <f>VLOOKUP(D49&amp;B49&amp;A49,分仓ST!A:E,5,0)</f>
        <v>1</v>
      </c>
      <c r="H49" t="str">
        <f>_xlfn.XLOOKUP(E49,预约送货单!F:F,预约送货单!E:E)</f>
        <v>正品</v>
      </c>
      <c r="J49" t="str">
        <f>VLOOKUP(E49,预约送货单!F:N,9,0)</f>
        <v>2024-04-03</v>
      </c>
      <c r="K49" t="str">
        <f t="shared" si="5"/>
        <v>广州</v>
      </c>
    </row>
    <row r="50" hidden="1" spans="1:11">
      <c r="A50" t="s">
        <v>54</v>
      </c>
      <c r="B50" s="4" t="s">
        <v>52</v>
      </c>
      <c r="C50" t="str">
        <f>_xlfn.XLOOKUP(E50,预约送货单!F:F,预约送货单!D:D)</f>
        <v>RY20240403004</v>
      </c>
      <c r="D50" t="s">
        <v>28</v>
      </c>
      <c r="E50" t="str">
        <f>_xlfn.XLOOKUP(F50,预约送货单!Z:Z,预约送货单!F:F)</f>
        <v>CCW22-H1H352</v>
      </c>
      <c r="F50" t="str">
        <f t="shared" si="4"/>
        <v>CCW22-H1H352-BLUEXL</v>
      </c>
      <c r="G50">
        <f>VLOOKUP(D50&amp;B50&amp;A50,分仓ST!A:E,5,0)</f>
        <v>0</v>
      </c>
      <c r="H50" t="str">
        <f>_xlfn.XLOOKUP(E50,预约送货单!F:F,预约送货单!E:E)</f>
        <v>正品</v>
      </c>
      <c r="J50" t="str">
        <f>VLOOKUP(E50,预约送货单!F:N,9,0)</f>
        <v>2024-04-03</v>
      </c>
      <c r="K50" t="str">
        <f t="shared" si="5"/>
        <v>广州</v>
      </c>
    </row>
    <row r="51" hidden="1" spans="1:11">
      <c r="A51" t="s">
        <v>54</v>
      </c>
      <c r="B51" s="4" t="s">
        <v>55</v>
      </c>
      <c r="C51" t="str">
        <f>_xlfn.XLOOKUP(E51,预约送货单!F:F,预约送货单!D:D)</f>
        <v>RY20240403004</v>
      </c>
      <c r="D51" t="s">
        <v>28</v>
      </c>
      <c r="E51" t="str">
        <f>_xlfn.XLOOKUP(F51,预约送货单!Z:Z,预约送货单!F:F)</f>
        <v>CCW22-H1H352</v>
      </c>
      <c r="F51" t="str">
        <f t="shared" si="4"/>
        <v>CCW22-H1H352-BLUEXS</v>
      </c>
      <c r="G51">
        <f>VLOOKUP(D51&amp;B51&amp;A51,分仓ST!A:E,5,0)</f>
        <v>0</v>
      </c>
      <c r="H51" t="str">
        <f>_xlfn.XLOOKUP(E51,预约送货单!F:F,预约送货单!E:E)</f>
        <v>正品</v>
      </c>
      <c r="J51" t="str">
        <f>VLOOKUP(E51,预约送货单!F:N,9,0)</f>
        <v>2024-04-03</v>
      </c>
      <c r="K51" t="str">
        <f t="shared" si="5"/>
        <v>广州</v>
      </c>
    </row>
    <row r="52" spans="1:11">
      <c r="A52" t="s">
        <v>54</v>
      </c>
      <c r="B52" s="4" t="s">
        <v>49</v>
      </c>
      <c r="C52" t="s">
        <v>41</v>
      </c>
      <c r="D52" t="s">
        <v>16</v>
      </c>
      <c r="E52" t="str">
        <f>_xlfn.XLOOKUP(F52,预约送货单!Z:Z,预约送货单!F:F)</f>
        <v>CCW22-H1H352</v>
      </c>
      <c r="F52" t="str">
        <f t="shared" si="4"/>
        <v>CCW22-H1H352-BLUEL</v>
      </c>
      <c r="G52">
        <f>VLOOKUP(D52&amp;B52&amp;A52,分仓ST!A:E,5,0)</f>
        <v>14</v>
      </c>
      <c r="H52" t="str">
        <f>_xlfn.XLOOKUP(E52,预约送货单!F:F,预约送货单!E:E)</f>
        <v>正品</v>
      </c>
      <c r="J52" t="str">
        <f>VLOOKUP(E52,预约送货单!F:N,9,0)</f>
        <v>2024-04-03</v>
      </c>
      <c r="K52" t="str">
        <f t="shared" si="5"/>
        <v>香港</v>
      </c>
    </row>
    <row r="53" spans="1:11">
      <c r="A53" t="s">
        <v>54</v>
      </c>
      <c r="B53" s="4" t="s">
        <v>50</v>
      </c>
      <c r="C53" t="s">
        <v>41</v>
      </c>
      <c r="D53" t="s">
        <v>16</v>
      </c>
      <c r="E53" t="str">
        <f>_xlfn.XLOOKUP(F53,预约送货单!Z:Z,预约送货单!F:F)</f>
        <v>CCW22-H1H352</v>
      </c>
      <c r="F53" t="str">
        <f t="shared" si="4"/>
        <v>CCW22-H1H352-BLUEM</v>
      </c>
      <c r="G53">
        <f>VLOOKUP(D53&amp;B53&amp;A53,分仓ST!A:E,5,0)</f>
        <v>36</v>
      </c>
      <c r="H53" t="str">
        <f>_xlfn.XLOOKUP(E53,预约送货单!F:F,预约送货单!E:E)</f>
        <v>正品</v>
      </c>
      <c r="J53" t="str">
        <f>VLOOKUP(E53,预约送货单!F:N,9,0)</f>
        <v>2024-04-03</v>
      </c>
      <c r="K53" t="str">
        <f t="shared" si="5"/>
        <v>香港</v>
      </c>
    </row>
    <row r="54" hidden="1" spans="3:11"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4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5"/>
        <v>广州</v>
      </c>
    </row>
    <row r="55" hidden="1" spans="3:11"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4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5"/>
        <v>广州</v>
      </c>
    </row>
    <row r="56" hidden="1" spans="3:11"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4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5"/>
        <v>广州</v>
      </c>
    </row>
    <row r="57" hidden="1" spans="3:11"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4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5"/>
        <v>广州</v>
      </c>
    </row>
    <row r="58" hidden="1" spans="3:11"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4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5"/>
        <v>广州</v>
      </c>
    </row>
    <row r="59" hidden="1" spans="3:11"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4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5"/>
        <v>广州</v>
      </c>
    </row>
    <row r="60" hidden="1" spans="3:11"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4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5"/>
        <v>广州</v>
      </c>
    </row>
    <row r="61" hidden="1" spans="3:11"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4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5"/>
        <v>广州</v>
      </c>
    </row>
    <row r="62" hidden="1" spans="3:11"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4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5"/>
        <v>广州</v>
      </c>
    </row>
    <row r="63" hidden="1" spans="3:11"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4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5"/>
        <v>广州</v>
      </c>
    </row>
    <row r="64" hidden="1" spans="3:11"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4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5"/>
        <v>广州</v>
      </c>
    </row>
    <row r="65" hidden="1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4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5"/>
        <v>广州</v>
      </c>
    </row>
    <row r="66" hidden="1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4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5"/>
        <v>广州</v>
      </c>
    </row>
    <row r="67" hidden="1" spans="1:11">
      <c r="A67" s="47"/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4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5"/>
        <v>广州</v>
      </c>
    </row>
    <row r="68" hidden="1" spans="1:11">
      <c r="A68" s="47"/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4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5"/>
        <v>广州</v>
      </c>
    </row>
    <row r="69" hidden="1" spans="1:11">
      <c r="A69" s="47"/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4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5"/>
        <v>广州</v>
      </c>
    </row>
    <row r="70" hidden="1" spans="1:11">
      <c r="A70" s="47"/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4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5"/>
        <v>广州</v>
      </c>
    </row>
    <row r="71" hidden="1" spans="1:11">
      <c r="A71" s="47"/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4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5"/>
        <v>广州</v>
      </c>
    </row>
    <row r="72" hidden="1" spans="1:11">
      <c r="A72" s="47"/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4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5"/>
        <v>广州</v>
      </c>
    </row>
    <row r="73" hidden="1" spans="1:11">
      <c r="A73" s="47"/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4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5"/>
        <v>广州</v>
      </c>
    </row>
    <row r="74" hidden="1" spans="1:11">
      <c r="A74" s="47"/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4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5"/>
        <v>广州</v>
      </c>
    </row>
    <row r="75" hidden="1" spans="1:11">
      <c r="A75" s="47"/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4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5"/>
        <v>广州</v>
      </c>
    </row>
    <row r="76" hidden="1" spans="1:11">
      <c r="A76" s="47"/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4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5"/>
        <v>广州</v>
      </c>
    </row>
    <row r="77" hidden="1" spans="1:11">
      <c r="A77" s="47"/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4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5"/>
        <v>广州</v>
      </c>
    </row>
    <row r="78" hidden="1" spans="1:11">
      <c r="A78" s="47"/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4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5"/>
        <v>广州</v>
      </c>
    </row>
    <row r="79" hidden="1" spans="1:11">
      <c r="A79" s="47"/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4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5"/>
        <v>广州</v>
      </c>
    </row>
    <row r="80" hidden="1" spans="1:11">
      <c r="A80" s="47"/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4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5"/>
        <v>广州</v>
      </c>
    </row>
    <row r="81" hidden="1" spans="1:11">
      <c r="A81" s="47"/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4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5"/>
        <v>广州</v>
      </c>
    </row>
    <row r="82" hidden="1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4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5"/>
        <v>广州</v>
      </c>
    </row>
    <row r="83" hidden="1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4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5"/>
        <v>广州</v>
      </c>
    </row>
    <row r="84" hidden="1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4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5"/>
        <v>广州</v>
      </c>
    </row>
    <row r="85" hidden="1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4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5"/>
        <v>广州</v>
      </c>
    </row>
    <row r="86" hidden="1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4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5"/>
        <v>广州</v>
      </c>
    </row>
    <row r="87" hidden="1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4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5"/>
        <v>广州</v>
      </c>
    </row>
    <row r="88" hidden="1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4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5"/>
        <v>广州</v>
      </c>
    </row>
    <row r="89" hidden="1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4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5"/>
        <v>广州</v>
      </c>
    </row>
    <row r="90" hidden="1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4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5"/>
        <v>广州</v>
      </c>
    </row>
    <row r="91" hidden="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4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5"/>
        <v>广州</v>
      </c>
    </row>
    <row r="92" hidden="1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4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5"/>
        <v>广州</v>
      </c>
    </row>
    <row r="93" hidden="1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4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5"/>
        <v>广州</v>
      </c>
    </row>
    <row r="94" hidden="1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4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5"/>
        <v>广州</v>
      </c>
    </row>
    <row r="95" hidden="1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4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5"/>
        <v>广州</v>
      </c>
    </row>
    <row r="96" hidden="1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4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5"/>
        <v>广州</v>
      </c>
    </row>
    <row r="97" hidden="1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4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5"/>
        <v>广州</v>
      </c>
    </row>
    <row r="98" hidden="1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4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5"/>
        <v>广州</v>
      </c>
    </row>
    <row r="99" hidden="1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4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5"/>
        <v>广州</v>
      </c>
    </row>
    <row r="100" hidden="1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4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5"/>
        <v>广州</v>
      </c>
    </row>
    <row r="101" hidden="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4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5"/>
        <v>广州</v>
      </c>
    </row>
    <row r="102" hidden="1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4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5"/>
        <v>广州</v>
      </c>
    </row>
    <row r="103" hidden="1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4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5"/>
        <v>广州</v>
      </c>
    </row>
    <row r="104" hidden="1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4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5"/>
        <v>广州</v>
      </c>
    </row>
    <row r="105" hidden="1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4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5"/>
        <v>广州</v>
      </c>
    </row>
    <row r="106" hidden="1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4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5"/>
        <v>广州</v>
      </c>
    </row>
    <row r="107" hidden="1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ref="F107:F170" si="6">A107&amp;B107</f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ref="K107:K170" si="7">IF(D107="香港仓","香港",IF(D107="武汉仓","武汉","广州"))</f>
        <v>广州</v>
      </c>
    </row>
    <row r="108" hidden="1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si="6"/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si="7"/>
        <v>广州</v>
      </c>
    </row>
    <row r="109" hidden="1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6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7"/>
        <v>广州</v>
      </c>
    </row>
    <row r="110" hidden="1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6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7"/>
        <v>广州</v>
      </c>
    </row>
    <row r="111" hidden="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6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7"/>
        <v>广州</v>
      </c>
    </row>
    <row r="112" hidden="1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6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7"/>
        <v>广州</v>
      </c>
    </row>
    <row r="113" hidden="1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6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7"/>
        <v>广州</v>
      </c>
    </row>
    <row r="114" hidden="1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6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7"/>
        <v>广州</v>
      </c>
    </row>
    <row r="115" hidden="1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6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7"/>
        <v>广州</v>
      </c>
    </row>
    <row r="116" hidden="1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6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7"/>
        <v>广州</v>
      </c>
    </row>
    <row r="117" hidden="1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6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7"/>
        <v>广州</v>
      </c>
    </row>
    <row r="118" hidden="1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6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7"/>
        <v>广州</v>
      </c>
    </row>
    <row r="119" hidden="1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6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7"/>
        <v>广州</v>
      </c>
    </row>
    <row r="120" hidden="1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6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7"/>
        <v>广州</v>
      </c>
    </row>
    <row r="121" hidden="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6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7"/>
        <v>广州</v>
      </c>
    </row>
    <row r="122" hidden="1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6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7"/>
        <v>广州</v>
      </c>
    </row>
    <row r="123" hidden="1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6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7"/>
        <v>广州</v>
      </c>
    </row>
    <row r="124" hidden="1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6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7"/>
        <v>广州</v>
      </c>
    </row>
    <row r="125" hidden="1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6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7"/>
        <v>广州</v>
      </c>
    </row>
    <row r="126" hidden="1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6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7"/>
        <v>广州</v>
      </c>
    </row>
    <row r="127" hidden="1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6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7"/>
        <v>广州</v>
      </c>
    </row>
    <row r="128" hidden="1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6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7"/>
        <v>广州</v>
      </c>
    </row>
    <row r="129" hidden="1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6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7"/>
        <v>广州</v>
      </c>
    </row>
    <row r="130" hidden="1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6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7"/>
        <v>广州</v>
      </c>
    </row>
    <row r="131" hidden="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6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7"/>
        <v>广州</v>
      </c>
    </row>
    <row r="132" hidden="1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6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7"/>
        <v>广州</v>
      </c>
    </row>
    <row r="133" hidden="1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6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7"/>
        <v>广州</v>
      </c>
    </row>
    <row r="134" hidden="1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6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7"/>
        <v>广州</v>
      </c>
    </row>
    <row r="135" hidden="1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6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7"/>
        <v>广州</v>
      </c>
    </row>
    <row r="136" hidden="1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6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7"/>
        <v>广州</v>
      </c>
    </row>
    <row r="137" hidden="1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6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7"/>
        <v>广州</v>
      </c>
    </row>
    <row r="138" hidden="1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6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7"/>
        <v>广州</v>
      </c>
    </row>
    <row r="139" hidden="1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6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7"/>
        <v>广州</v>
      </c>
    </row>
    <row r="140" hidden="1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6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7"/>
        <v>广州</v>
      </c>
    </row>
    <row r="141" hidden="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6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7"/>
        <v>广州</v>
      </c>
    </row>
    <row r="142" hidden="1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6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7"/>
        <v>广州</v>
      </c>
    </row>
    <row r="143" hidden="1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6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7"/>
        <v>广州</v>
      </c>
    </row>
    <row r="144" hidden="1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6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7"/>
        <v>广州</v>
      </c>
    </row>
    <row r="145" hidden="1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6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7"/>
        <v>广州</v>
      </c>
    </row>
    <row r="146" hidden="1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6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7"/>
        <v>广州</v>
      </c>
    </row>
    <row r="147" hidden="1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6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7"/>
        <v>广州</v>
      </c>
    </row>
    <row r="148" hidden="1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6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7"/>
        <v>广州</v>
      </c>
    </row>
    <row r="149" hidden="1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6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7"/>
        <v>广州</v>
      </c>
    </row>
    <row r="150" hidden="1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6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7"/>
        <v>广州</v>
      </c>
    </row>
    <row r="151" hidden="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6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7"/>
        <v>广州</v>
      </c>
    </row>
    <row r="152" hidden="1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6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7"/>
        <v>广州</v>
      </c>
    </row>
    <row r="153" hidden="1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6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7"/>
        <v>广州</v>
      </c>
    </row>
    <row r="154" hidden="1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6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7"/>
        <v>广州</v>
      </c>
    </row>
    <row r="155" hidden="1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6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7"/>
        <v>广州</v>
      </c>
    </row>
    <row r="156" hidden="1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6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7"/>
        <v>广州</v>
      </c>
    </row>
    <row r="157" hidden="1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6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7"/>
        <v>广州</v>
      </c>
    </row>
    <row r="158" hidden="1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6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7"/>
        <v>广州</v>
      </c>
    </row>
    <row r="159" hidden="1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6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7"/>
        <v>广州</v>
      </c>
    </row>
    <row r="160" hidden="1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6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7"/>
        <v>广州</v>
      </c>
    </row>
    <row r="161" hidden="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6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7"/>
        <v>广州</v>
      </c>
    </row>
    <row r="162" hidden="1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6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7"/>
        <v>广州</v>
      </c>
    </row>
    <row r="163" hidden="1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6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7"/>
        <v>广州</v>
      </c>
    </row>
    <row r="164" hidden="1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6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7"/>
        <v>广州</v>
      </c>
    </row>
    <row r="165" hidden="1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6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7"/>
        <v>广州</v>
      </c>
    </row>
    <row r="166" hidden="1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6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7"/>
        <v>广州</v>
      </c>
    </row>
    <row r="167" hidden="1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6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7"/>
        <v>广州</v>
      </c>
    </row>
    <row r="168" hidden="1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6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7"/>
        <v>广州</v>
      </c>
    </row>
    <row r="169" hidden="1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6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7"/>
        <v>广州</v>
      </c>
    </row>
    <row r="170" hidden="1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6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7"/>
        <v>广州</v>
      </c>
    </row>
    <row r="171" hidden="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ref="F171:F234" si="8">A171&amp;B171</f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ref="K171:K234" si="9">IF(D171="香港仓","香港",IF(D171="武汉仓","武汉","广州"))</f>
        <v>广州</v>
      </c>
    </row>
    <row r="172" hidden="1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si="8"/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si="9"/>
        <v>广州</v>
      </c>
    </row>
    <row r="173" hidden="1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8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9"/>
        <v>广州</v>
      </c>
    </row>
    <row r="174" hidden="1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8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9"/>
        <v>广州</v>
      </c>
    </row>
    <row r="175" hidden="1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8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9"/>
        <v>广州</v>
      </c>
    </row>
    <row r="176" hidden="1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8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9"/>
        <v>广州</v>
      </c>
    </row>
    <row r="177" hidden="1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8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9"/>
        <v>广州</v>
      </c>
    </row>
    <row r="178" hidden="1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8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9"/>
        <v>广州</v>
      </c>
    </row>
    <row r="179" hidden="1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8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9"/>
        <v>广州</v>
      </c>
    </row>
    <row r="180" hidden="1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8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9"/>
        <v>广州</v>
      </c>
    </row>
    <row r="181" hidden="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8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9"/>
        <v>广州</v>
      </c>
    </row>
    <row r="182" hidden="1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8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9"/>
        <v>广州</v>
      </c>
    </row>
    <row r="183" hidden="1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8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9"/>
        <v>广州</v>
      </c>
    </row>
    <row r="184" hidden="1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8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9"/>
        <v>广州</v>
      </c>
    </row>
    <row r="185" hidden="1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8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9"/>
        <v>广州</v>
      </c>
    </row>
    <row r="186" hidden="1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8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9"/>
        <v>广州</v>
      </c>
    </row>
    <row r="187" hidden="1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8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9"/>
        <v>广州</v>
      </c>
    </row>
    <row r="188" hidden="1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8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9"/>
        <v>广州</v>
      </c>
    </row>
    <row r="189" hidden="1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8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9"/>
        <v>广州</v>
      </c>
    </row>
    <row r="190" hidden="1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8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9"/>
        <v>广州</v>
      </c>
    </row>
    <row r="191" hidden="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8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9"/>
        <v>广州</v>
      </c>
    </row>
    <row r="192" hidden="1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8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9"/>
        <v>广州</v>
      </c>
    </row>
    <row r="193" hidden="1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8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9"/>
        <v>广州</v>
      </c>
    </row>
    <row r="194" hidden="1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8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9"/>
        <v>广州</v>
      </c>
    </row>
    <row r="195" hidden="1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8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9"/>
        <v>广州</v>
      </c>
    </row>
    <row r="196" hidden="1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8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9"/>
        <v>广州</v>
      </c>
    </row>
    <row r="197" hidden="1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8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9"/>
        <v>广州</v>
      </c>
    </row>
    <row r="198" hidden="1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8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9"/>
        <v>广州</v>
      </c>
    </row>
    <row r="199" hidden="1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8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9"/>
        <v>广州</v>
      </c>
    </row>
    <row r="200" hidden="1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8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9"/>
        <v>广州</v>
      </c>
    </row>
    <row r="201" hidden="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8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9"/>
        <v>广州</v>
      </c>
    </row>
    <row r="202" hidden="1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8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9"/>
        <v>广州</v>
      </c>
    </row>
    <row r="203" hidden="1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8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9"/>
        <v>广州</v>
      </c>
    </row>
    <row r="204" hidden="1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8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9"/>
        <v>广州</v>
      </c>
    </row>
    <row r="205" hidden="1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8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9"/>
        <v>广州</v>
      </c>
    </row>
    <row r="206" hidden="1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8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9"/>
        <v>广州</v>
      </c>
    </row>
    <row r="207" hidden="1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8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9"/>
        <v>广州</v>
      </c>
    </row>
    <row r="208" hidden="1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8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9"/>
        <v>广州</v>
      </c>
    </row>
    <row r="209" hidden="1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8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9"/>
        <v>广州</v>
      </c>
    </row>
    <row r="210" hidden="1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8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9"/>
        <v>广州</v>
      </c>
    </row>
    <row r="211" hidden="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8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9"/>
        <v>广州</v>
      </c>
    </row>
    <row r="212" hidden="1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8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9"/>
        <v>广州</v>
      </c>
    </row>
    <row r="213" hidden="1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8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9"/>
        <v>广州</v>
      </c>
    </row>
    <row r="214" hidden="1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8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9"/>
        <v>广州</v>
      </c>
    </row>
    <row r="215" hidden="1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8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9"/>
        <v>广州</v>
      </c>
    </row>
    <row r="216" hidden="1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8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9"/>
        <v>广州</v>
      </c>
    </row>
    <row r="217" hidden="1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8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9"/>
        <v>广州</v>
      </c>
    </row>
    <row r="218" hidden="1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8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9"/>
        <v>广州</v>
      </c>
    </row>
    <row r="219" hidden="1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8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9"/>
        <v>广州</v>
      </c>
    </row>
    <row r="220" hidden="1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8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9"/>
        <v>广州</v>
      </c>
    </row>
    <row r="221" hidden="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8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9"/>
        <v>广州</v>
      </c>
    </row>
    <row r="222" hidden="1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8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9"/>
        <v>广州</v>
      </c>
    </row>
    <row r="223" hidden="1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8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9"/>
        <v>广州</v>
      </c>
    </row>
    <row r="224" hidden="1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8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9"/>
        <v>广州</v>
      </c>
    </row>
    <row r="225" hidden="1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8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9"/>
        <v>广州</v>
      </c>
    </row>
    <row r="226" hidden="1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8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9"/>
        <v>广州</v>
      </c>
    </row>
    <row r="227" hidden="1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8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9"/>
        <v>广州</v>
      </c>
    </row>
    <row r="228" hidden="1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8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9"/>
        <v>广州</v>
      </c>
    </row>
    <row r="229" hidden="1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8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9"/>
        <v>广州</v>
      </c>
    </row>
    <row r="230" hidden="1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8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9"/>
        <v>广州</v>
      </c>
    </row>
    <row r="231" hidden="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8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9"/>
        <v>广州</v>
      </c>
    </row>
    <row r="232" hidden="1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8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9"/>
        <v>广州</v>
      </c>
    </row>
    <row r="233" hidden="1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8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9"/>
        <v>广州</v>
      </c>
    </row>
    <row r="234" hidden="1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8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9"/>
        <v>广州</v>
      </c>
    </row>
    <row r="235" hidden="1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ref="F235:F298" si="10">A235&amp;B235</f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ref="K235:K298" si="11">IF(D235="香港仓","香港",IF(D235="武汉仓","武汉","广州"))</f>
        <v>广州</v>
      </c>
    </row>
    <row r="236" hidden="1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si="10"/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si="11"/>
        <v>广州</v>
      </c>
    </row>
    <row r="237" hidden="1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10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1"/>
        <v>广州</v>
      </c>
    </row>
    <row r="238" hidden="1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10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1"/>
        <v>广州</v>
      </c>
    </row>
    <row r="239" hidden="1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10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1"/>
        <v>广州</v>
      </c>
    </row>
    <row r="240" hidden="1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10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1"/>
        <v>广州</v>
      </c>
    </row>
    <row r="241" hidden="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10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1"/>
        <v>广州</v>
      </c>
    </row>
    <row r="242" hidden="1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10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1"/>
        <v>广州</v>
      </c>
    </row>
    <row r="243" hidden="1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10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1"/>
        <v>广州</v>
      </c>
    </row>
    <row r="244" hidden="1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10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1"/>
        <v>广州</v>
      </c>
    </row>
    <row r="245" hidden="1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10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1"/>
        <v>广州</v>
      </c>
    </row>
    <row r="246" hidden="1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10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1"/>
        <v>广州</v>
      </c>
    </row>
    <row r="247" hidden="1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10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1"/>
        <v>广州</v>
      </c>
    </row>
    <row r="248" hidden="1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10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1"/>
        <v>广州</v>
      </c>
    </row>
    <row r="249" hidden="1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10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1"/>
        <v>广州</v>
      </c>
    </row>
    <row r="250" hidden="1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10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1"/>
        <v>广州</v>
      </c>
    </row>
    <row r="251" hidden="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10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1"/>
        <v>广州</v>
      </c>
    </row>
    <row r="252" hidden="1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10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1"/>
        <v>广州</v>
      </c>
    </row>
    <row r="253" hidden="1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10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1"/>
        <v>广州</v>
      </c>
    </row>
    <row r="254" hidden="1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10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1"/>
        <v>广州</v>
      </c>
    </row>
    <row r="255" hidden="1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10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1"/>
        <v>广州</v>
      </c>
    </row>
    <row r="256" hidden="1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10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1"/>
        <v>广州</v>
      </c>
    </row>
    <row r="257" hidden="1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10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1"/>
        <v>广州</v>
      </c>
    </row>
    <row r="258" hidden="1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10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1"/>
        <v>广州</v>
      </c>
    </row>
    <row r="259" hidden="1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10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1"/>
        <v>广州</v>
      </c>
    </row>
    <row r="260" hidden="1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10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1"/>
        <v>广州</v>
      </c>
    </row>
    <row r="261" hidden="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10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1"/>
        <v>广州</v>
      </c>
    </row>
    <row r="262" hidden="1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10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1"/>
        <v>广州</v>
      </c>
    </row>
    <row r="263" hidden="1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10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1"/>
        <v>广州</v>
      </c>
    </row>
    <row r="264" hidden="1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10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1"/>
        <v>广州</v>
      </c>
    </row>
    <row r="265" hidden="1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10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1"/>
        <v>广州</v>
      </c>
    </row>
    <row r="266" hidden="1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10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1"/>
        <v>广州</v>
      </c>
    </row>
    <row r="267" hidden="1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10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1"/>
        <v>广州</v>
      </c>
    </row>
    <row r="268" hidden="1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10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1"/>
        <v>广州</v>
      </c>
    </row>
    <row r="269" hidden="1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10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1"/>
        <v>广州</v>
      </c>
    </row>
    <row r="270" hidden="1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10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1"/>
        <v>广州</v>
      </c>
    </row>
    <row r="271" hidden="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10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1"/>
        <v>广州</v>
      </c>
    </row>
    <row r="272" hidden="1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10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1"/>
        <v>广州</v>
      </c>
    </row>
    <row r="273" hidden="1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10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1"/>
        <v>广州</v>
      </c>
    </row>
    <row r="274" hidden="1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10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1"/>
        <v>广州</v>
      </c>
    </row>
    <row r="275" hidden="1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10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1"/>
        <v>广州</v>
      </c>
    </row>
    <row r="276" hidden="1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10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1"/>
        <v>广州</v>
      </c>
    </row>
    <row r="277" hidden="1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10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1"/>
        <v>广州</v>
      </c>
    </row>
    <row r="278" hidden="1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10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1"/>
        <v>广州</v>
      </c>
    </row>
    <row r="279" hidden="1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10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1"/>
        <v>广州</v>
      </c>
    </row>
    <row r="280" hidden="1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10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1"/>
        <v>广州</v>
      </c>
    </row>
    <row r="281" hidden="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10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1"/>
        <v>广州</v>
      </c>
    </row>
    <row r="282" hidden="1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10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1"/>
        <v>广州</v>
      </c>
    </row>
    <row r="283" hidden="1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10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1"/>
        <v>广州</v>
      </c>
    </row>
    <row r="284" hidden="1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10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1"/>
        <v>广州</v>
      </c>
    </row>
    <row r="285" hidden="1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10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1"/>
        <v>广州</v>
      </c>
    </row>
    <row r="286" hidden="1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10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1"/>
        <v>广州</v>
      </c>
    </row>
    <row r="287" hidden="1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10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1"/>
        <v>广州</v>
      </c>
    </row>
    <row r="288" hidden="1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10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1"/>
        <v>广州</v>
      </c>
    </row>
    <row r="289" hidden="1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10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1"/>
        <v>广州</v>
      </c>
    </row>
    <row r="290" hidden="1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10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1"/>
        <v>广州</v>
      </c>
    </row>
    <row r="291" hidden="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10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1"/>
        <v>广州</v>
      </c>
    </row>
    <row r="292" hidden="1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10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1"/>
        <v>广州</v>
      </c>
    </row>
    <row r="293" hidden="1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10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1"/>
        <v>广州</v>
      </c>
    </row>
    <row r="294" hidden="1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10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1"/>
        <v>广州</v>
      </c>
    </row>
    <row r="295" hidden="1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10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1"/>
        <v>广州</v>
      </c>
    </row>
    <row r="296" hidden="1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10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1"/>
        <v>广州</v>
      </c>
    </row>
    <row r="297" hidden="1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10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1"/>
        <v>广州</v>
      </c>
    </row>
    <row r="298" hidden="1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10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1"/>
        <v>广州</v>
      </c>
    </row>
    <row r="299" hidden="1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ref="F299:F309" si="12">A299&amp;B299</f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ref="K299:K309" si="13">IF(D299="香港仓","香港",IF(D299="武汉仓","武汉","广州"))</f>
        <v>广州</v>
      </c>
    </row>
    <row r="300" hidden="1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si="12"/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si="13"/>
        <v>广州</v>
      </c>
    </row>
    <row r="301" hidden="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2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3"/>
        <v>广州</v>
      </c>
    </row>
    <row r="302" hidden="1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2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3"/>
        <v>广州</v>
      </c>
    </row>
    <row r="303" hidden="1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2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3"/>
        <v>广州</v>
      </c>
    </row>
    <row r="304" hidden="1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2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3"/>
        <v>广州</v>
      </c>
    </row>
    <row r="305" hidden="1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2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3"/>
        <v>广州</v>
      </c>
    </row>
    <row r="306" hidden="1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2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3"/>
        <v>广州</v>
      </c>
    </row>
    <row r="307" hidden="1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2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3"/>
        <v>广州</v>
      </c>
    </row>
    <row r="308" hidden="1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2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3"/>
        <v>广州</v>
      </c>
    </row>
    <row r="309" hidden="1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2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3"/>
        <v>广州</v>
      </c>
    </row>
  </sheetData>
  <autoFilter ref="A3:Q309">
    <filterColumn colId="6">
      <filters>
        <filter val="10"/>
        <filter val="11"/>
        <filter val="14"/>
        <filter val="19"/>
        <filter val="21"/>
        <filter val="24"/>
        <filter val="31"/>
        <filter val="32"/>
        <filter val="33"/>
        <filter val="36"/>
        <filter val="39"/>
        <filter val="1"/>
        <filter val="2"/>
        <filter val="3"/>
        <filter val="4"/>
        <filter val="6"/>
        <filter val="7"/>
        <filter val="8"/>
      </filters>
    </filterColumn>
    <extLst/>
  </autoFilter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43"/>
  <sheetViews>
    <sheetView showZeros="0" zoomScale="80" zoomScaleNormal="80" workbookViewId="0">
      <pane xSplit="4" ySplit="1" topLeftCell="X2" activePane="bottomRight" state="frozen"/>
      <selection/>
      <selection pane="topRight"/>
      <selection pane="bottomLeft"/>
      <selection pane="bottomRight" activeCell="D14" sqref="D14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1.3384615384615" customWidth="1"/>
    <col min="7" max="7" width="10.7615384615385" customWidth="1"/>
    <col min="18" max="18" width="15.4615384615385" customWidth="1"/>
    <col min="22" max="22" width="12.5384615384615" customWidth="1"/>
    <col min="26" max="26" width="17.6846153846154" customWidth="1"/>
    <col min="29" max="29" width="26.3384615384615" customWidth="1"/>
  </cols>
  <sheetData>
    <row r="1" s="36" customFormat="1" ht="14.5" spans="1:35">
      <c r="A1" s="37" t="s">
        <v>56</v>
      </c>
      <c r="B1" s="37" t="s">
        <v>57</v>
      </c>
      <c r="C1" s="36" t="s">
        <v>58</v>
      </c>
      <c r="D1" s="36" t="s">
        <v>59</v>
      </c>
      <c r="E1" s="36" t="s">
        <v>5</v>
      </c>
      <c r="F1" s="36" t="s">
        <v>60</v>
      </c>
      <c r="G1" s="36" t="s">
        <v>61</v>
      </c>
      <c r="H1" s="36" t="s">
        <v>62</v>
      </c>
      <c r="I1" s="36" t="s">
        <v>63</v>
      </c>
      <c r="J1" s="36" t="s">
        <v>6</v>
      </c>
      <c r="K1" s="36" t="s">
        <v>4</v>
      </c>
      <c r="L1" s="36" t="s">
        <v>64</v>
      </c>
      <c r="M1" s="36" t="s">
        <v>65</v>
      </c>
      <c r="N1" s="36" t="s">
        <v>7</v>
      </c>
      <c r="O1" s="36" t="s">
        <v>66</v>
      </c>
      <c r="P1" s="36" t="s">
        <v>67</v>
      </c>
      <c r="Q1" s="36" t="s">
        <v>68</v>
      </c>
      <c r="R1" s="36" t="s">
        <v>69</v>
      </c>
      <c r="S1" s="36" t="s">
        <v>70</v>
      </c>
      <c r="T1" s="36" t="s">
        <v>71</v>
      </c>
      <c r="U1" s="36" t="s">
        <v>1</v>
      </c>
      <c r="V1" s="36" t="s">
        <v>72</v>
      </c>
      <c r="W1" s="36" t="s">
        <v>73</v>
      </c>
      <c r="X1" s="36" t="s">
        <v>74</v>
      </c>
      <c r="Y1" s="36" t="s">
        <v>75</v>
      </c>
      <c r="Z1" s="36" t="s">
        <v>3</v>
      </c>
      <c r="AA1" s="36" t="s">
        <v>76</v>
      </c>
      <c r="AB1" s="36" t="s">
        <v>47</v>
      </c>
      <c r="AC1" s="36" t="s">
        <v>77</v>
      </c>
      <c r="AD1" s="36" t="s">
        <v>78</v>
      </c>
      <c r="AE1" s="36" t="s">
        <v>79</v>
      </c>
      <c r="AF1" s="36" t="s">
        <v>80</v>
      </c>
      <c r="AG1" s="36" t="s">
        <v>81</v>
      </c>
      <c r="AH1" s="36" t="s">
        <v>82</v>
      </c>
      <c r="AI1" s="36" t="s">
        <v>83</v>
      </c>
    </row>
    <row r="2" hidden="1" spans="1:35">
      <c r="A2" s="38">
        <f>SUMIFS(装箱指令单批量导入!E:E,装箱指令单批量导入!D:D,Z2,装箱指令单批量导入!A:A,D2)</f>
        <v>19</v>
      </c>
      <c r="B2" s="38">
        <f t="shared" ref="B2:B43" si="0">A2-K2</f>
        <v>0</v>
      </c>
      <c r="C2" s="36" t="s">
        <v>84</v>
      </c>
      <c r="D2" s="36" t="s">
        <v>15</v>
      </c>
      <c r="E2" s="36" t="s">
        <v>19</v>
      </c>
      <c r="F2" s="36" t="s">
        <v>17</v>
      </c>
      <c r="G2" s="36" t="s">
        <v>85</v>
      </c>
      <c r="H2" s="36" t="s">
        <v>86</v>
      </c>
      <c r="I2" s="36" t="s">
        <v>87</v>
      </c>
      <c r="J2" s="36" t="s">
        <v>88</v>
      </c>
      <c r="K2" s="36">
        <v>19</v>
      </c>
      <c r="L2" s="36" t="s">
        <v>89</v>
      </c>
      <c r="M2" s="36">
        <v>0</v>
      </c>
      <c r="N2" s="36" t="s">
        <v>20</v>
      </c>
      <c r="O2" s="36" t="s">
        <v>90</v>
      </c>
      <c r="P2" s="36" t="s">
        <v>19</v>
      </c>
      <c r="Q2" s="36" t="s">
        <v>91</v>
      </c>
      <c r="R2" s="36" t="s">
        <v>91</v>
      </c>
      <c r="S2" s="36"/>
      <c r="T2" s="36"/>
      <c r="U2" s="36" t="s">
        <v>25</v>
      </c>
      <c r="V2" s="36" t="s">
        <v>92</v>
      </c>
      <c r="W2" s="36" t="s">
        <v>93</v>
      </c>
      <c r="X2" s="36"/>
      <c r="Y2" s="36"/>
      <c r="Z2" s="36" t="s">
        <v>18</v>
      </c>
      <c r="AA2" s="36" t="s">
        <v>94</v>
      </c>
      <c r="AB2" s="36" t="s">
        <v>49</v>
      </c>
      <c r="AC2" s="36"/>
      <c r="AD2" s="36" t="s">
        <v>95</v>
      </c>
      <c r="AE2" s="36" t="s">
        <v>95</v>
      </c>
      <c r="AF2" s="36" t="s">
        <v>20</v>
      </c>
      <c r="AG2" s="36">
        <v>19</v>
      </c>
      <c r="AH2" s="36"/>
      <c r="AI2" s="36" t="s">
        <v>20</v>
      </c>
    </row>
    <row r="3" hidden="1" spans="1:35">
      <c r="A3" s="38">
        <f>SUMIFS(装箱指令单批量导入!E:E,装箱指令单批量导入!D:D,Z3,装箱指令单批量导入!A:A,D3)</f>
        <v>48</v>
      </c>
      <c r="B3" s="38">
        <f t="shared" si="0"/>
        <v>0</v>
      </c>
      <c r="C3" s="36" t="s">
        <v>84</v>
      </c>
      <c r="D3" s="36" t="s">
        <v>15</v>
      </c>
      <c r="E3" s="36" t="s">
        <v>19</v>
      </c>
      <c r="F3" s="36" t="s">
        <v>17</v>
      </c>
      <c r="G3" s="36" t="s">
        <v>85</v>
      </c>
      <c r="H3" s="36" t="s">
        <v>86</v>
      </c>
      <c r="I3" s="36" t="s">
        <v>87</v>
      </c>
      <c r="J3" s="36" t="s">
        <v>88</v>
      </c>
      <c r="K3" s="36">
        <v>48</v>
      </c>
      <c r="L3" s="36" t="s">
        <v>96</v>
      </c>
      <c r="M3" s="36">
        <v>0</v>
      </c>
      <c r="N3" s="36" t="s">
        <v>20</v>
      </c>
      <c r="O3" s="36" t="s">
        <v>90</v>
      </c>
      <c r="P3" s="36" t="s">
        <v>19</v>
      </c>
      <c r="Q3" s="36" t="s">
        <v>91</v>
      </c>
      <c r="R3" s="36" t="s">
        <v>91</v>
      </c>
      <c r="S3" s="36"/>
      <c r="T3" s="36"/>
      <c r="U3" s="36" t="s">
        <v>25</v>
      </c>
      <c r="V3" s="36" t="s">
        <v>92</v>
      </c>
      <c r="W3" s="36" t="s">
        <v>93</v>
      </c>
      <c r="X3" s="36"/>
      <c r="Y3" s="36"/>
      <c r="Z3" s="36" t="s">
        <v>22</v>
      </c>
      <c r="AA3" s="36" t="s">
        <v>94</v>
      </c>
      <c r="AB3" s="36" t="s">
        <v>50</v>
      </c>
      <c r="AC3" s="36"/>
      <c r="AD3" s="36" t="s">
        <v>95</v>
      </c>
      <c r="AE3" s="36" t="s">
        <v>95</v>
      </c>
      <c r="AF3" s="36" t="s">
        <v>20</v>
      </c>
      <c r="AG3" s="36">
        <v>48</v>
      </c>
      <c r="AH3" s="36"/>
      <c r="AI3" s="36" t="s">
        <v>20</v>
      </c>
    </row>
    <row r="4" hidden="1" spans="1:35">
      <c r="A4" s="38">
        <f>SUMIFS(装箱指令单批量导入!E:E,装箱指令单批量导入!D:D,Z4,装箱指令单批量导入!A:A,D4)</f>
        <v>36</v>
      </c>
      <c r="B4" s="38">
        <f t="shared" si="0"/>
        <v>0</v>
      </c>
      <c r="C4" s="36" t="s">
        <v>84</v>
      </c>
      <c r="D4" s="36" t="s">
        <v>15</v>
      </c>
      <c r="E4" s="36" t="s">
        <v>19</v>
      </c>
      <c r="F4" s="36" t="s">
        <v>17</v>
      </c>
      <c r="G4" s="36" t="s">
        <v>85</v>
      </c>
      <c r="H4" s="36" t="s">
        <v>86</v>
      </c>
      <c r="I4" s="36" t="s">
        <v>87</v>
      </c>
      <c r="J4" s="36" t="s">
        <v>88</v>
      </c>
      <c r="K4" s="36">
        <v>36</v>
      </c>
      <c r="L4" s="36" t="s">
        <v>97</v>
      </c>
      <c r="M4" s="36">
        <v>0</v>
      </c>
      <c r="N4" s="36" t="s">
        <v>20</v>
      </c>
      <c r="O4" s="36" t="s">
        <v>90</v>
      </c>
      <c r="P4" s="36" t="s">
        <v>19</v>
      </c>
      <c r="Q4" s="36" t="s">
        <v>91</v>
      </c>
      <c r="R4" s="36" t="s">
        <v>91</v>
      </c>
      <c r="S4" s="36"/>
      <c r="T4" s="36"/>
      <c r="U4" s="36" t="s">
        <v>25</v>
      </c>
      <c r="V4" s="36" t="s">
        <v>92</v>
      </c>
      <c r="W4" s="36" t="s">
        <v>93</v>
      </c>
      <c r="X4" s="36"/>
      <c r="Y4" s="36"/>
      <c r="Z4" s="36" t="s">
        <v>23</v>
      </c>
      <c r="AA4" s="36" t="s">
        <v>94</v>
      </c>
      <c r="AB4" s="36" t="s">
        <v>51</v>
      </c>
      <c r="AC4" s="36"/>
      <c r="AD4" s="36" t="s">
        <v>95</v>
      </c>
      <c r="AE4" s="36" t="s">
        <v>95</v>
      </c>
      <c r="AF4" s="36" t="s">
        <v>20</v>
      </c>
      <c r="AG4" s="36">
        <v>36</v>
      </c>
      <c r="AH4" s="36"/>
      <c r="AI4" s="36" t="s">
        <v>20</v>
      </c>
    </row>
    <row r="5" hidden="1" spans="1:35">
      <c r="A5" s="38">
        <f>SUMIFS(装箱指令单批量导入!E:E,装箱指令单批量导入!D:D,Z5,装箱指令单批量导入!A:A,D5)</f>
        <v>7</v>
      </c>
      <c r="B5" s="38">
        <f t="shared" si="0"/>
        <v>0</v>
      </c>
      <c r="C5" s="36" t="s">
        <v>84</v>
      </c>
      <c r="D5" s="36" t="s">
        <v>15</v>
      </c>
      <c r="E5" s="36" t="s">
        <v>19</v>
      </c>
      <c r="F5" s="36" t="s">
        <v>17</v>
      </c>
      <c r="G5" s="36" t="s">
        <v>85</v>
      </c>
      <c r="H5" s="36" t="s">
        <v>86</v>
      </c>
      <c r="I5" s="36" t="s">
        <v>87</v>
      </c>
      <c r="J5" s="36" t="s">
        <v>88</v>
      </c>
      <c r="K5" s="36">
        <v>7</v>
      </c>
      <c r="L5" s="36" t="s">
        <v>98</v>
      </c>
      <c r="M5" s="36">
        <v>0</v>
      </c>
      <c r="N5" s="36" t="s">
        <v>20</v>
      </c>
      <c r="O5" s="36" t="s">
        <v>90</v>
      </c>
      <c r="P5" s="36" t="s">
        <v>19</v>
      </c>
      <c r="Q5" s="36" t="s">
        <v>91</v>
      </c>
      <c r="R5" s="36" t="s">
        <v>91</v>
      </c>
      <c r="S5" s="36"/>
      <c r="T5" s="36"/>
      <c r="U5" s="36" t="s">
        <v>25</v>
      </c>
      <c r="V5" s="36" t="s">
        <v>92</v>
      </c>
      <c r="W5" s="36" t="s">
        <v>93</v>
      </c>
      <c r="X5" s="36"/>
      <c r="Y5" s="36"/>
      <c r="Z5" s="36" t="s">
        <v>24</v>
      </c>
      <c r="AA5" s="36" t="s">
        <v>94</v>
      </c>
      <c r="AB5" s="36" t="s">
        <v>52</v>
      </c>
      <c r="AC5" s="36"/>
      <c r="AD5" s="36" t="s">
        <v>95</v>
      </c>
      <c r="AE5" s="36" t="s">
        <v>95</v>
      </c>
      <c r="AF5" s="36" t="s">
        <v>20</v>
      </c>
      <c r="AG5" s="36">
        <v>7</v>
      </c>
      <c r="AH5" s="36"/>
      <c r="AI5" s="36" t="s">
        <v>20</v>
      </c>
    </row>
    <row r="6" hidden="1" spans="1:35">
      <c r="A6" s="38">
        <f>SUMIFS(装箱指令单批量导入!E:E,装箱指令单批量导入!D:D,Z6,装箱指令单批量导入!A:A,D6)</f>
        <v>12</v>
      </c>
      <c r="B6" s="38">
        <f t="shared" si="0"/>
        <v>0</v>
      </c>
      <c r="C6" s="36" t="s">
        <v>84</v>
      </c>
      <c r="D6" s="36" t="s">
        <v>29</v>
      </c>
      <c r="E6" s="36" t="s">
        <v>19</v>
      </c>
      <c r="F6" s="36" t="s">
        <v>30</v>
      </c>
      <c r="G6" s="36" t="s">
        <v>85</v>
      </c>
      <c r="H6" s="36" t="s">
        <v>86</v>
      </c>
      <c r="I6" s="36" t="s">
        <v>87</v>
      </c>
      <c r="J6" s="36" t="s">
        <v>99</v>
      </c>
      <c r="K6" s="36">
        <v>12</v>
      </c>
      <c r="L6" s="36" t="s">
        <v>100</v>
      </c>
      <c r="M6" s="36">
        <v>0</v>
      </c>
      <c r="N6" s="36" t="s">
        <v>20</v>
      </c>
      <c r="O6" s="36" t="s">
        <v>90</v>
      </c>
      <c r="P6" s="36" t="s">
        <v>19</v>
      </c>
      <c r="Q6" s="36" t="s">
        <v>101</v>
      </c>
      <c r="R6" s="36" t="s">
        <v>101</v>
      </c>
      <c r="S6" s="36"/>
      <c r="T6" s="36"/>
      <c r="U6" s="36" t="s">
        <v>25</v>
      </c>
      <c r="V6" s="36" t="s">
        <v>92</v>
      </c>
      <c r="W6" s="36" t="s">
        <v>102</v>
      </c>
      <c r="X6" s="36"/>
      <c r="Y6" s="36"/>
      <c r="Z6" s="36" t="s">
        <v>31</v>
      </c>
      <c r="AA6" s="36" t="s">
        <v>94</v>
      </c>
      <c r="AB6" s="36" t="s">
        <v>49</v>
      </c>
      <c r="AC6" s="36" t="s">
        <v>103</v>
      </c>
      <c r="AD6" s="36" t="s">
        <v>95</v>
      </c>
      <c r="AE6" s="36" t="s">
        <v>95</v>
      </c>
      <c r="AF6" s="36" t="s">
        <v>20</v>
      </c>
      <c r="AG6" s="36">
        <v>12</v>
      </c>
      <c r="AH6" s="36"/>
      <c r="AI6" s="36" t="s">
        <v>20</v>
      </c>
    </row>
    <row r="7" hidden="1" spans="1:35">
      <c r="A7" s="38">
        <f>SUMIFS(装箱指令单批量导入!E:E,装箱指令单批量导入!D:D,Z7,装箱指令单批量导入!A:A,D7)</f>
        <v>29</v>
      </c>
      <c r="B7" s="38">
        <f t="shared" si="0"/>
        <v>0</v>
      </c>
      <c r="C7" s="36" t="s">
        <v>84</v>
      </c>
      <c r="D7" s="36" t="s">
        <v>29</v>
      </c>
      <c r="E7" s="36" t="s">
        <v>19</v>
      </c>
      <c r="F7" s="36" t="s">
        <v>30</v>
      </c>
      <c r="G7" s="36" t="s">
        <v>85</v>
      </c>
      <c r="H7" s="36" t="s">
        <v>86</v>
      </c>
      <c r="I7" s="36" t="s">
        <v>87</v>
      </c>
      <c r="J7" s="36" t="s">
        <v>99</v>
      </c>
      <c r="K7" s="36">
        <v>29</v>
      </c>
      <c r="L7" s="36" t="s">
        <v>104</v>
      </c>
      <c r="M7" s="36">
        <v>0</v>
      </c>
      <c r="N7" s="36" t="s">
        <v>20</v>
      </c>
      <c r="O7" s="36" t="s">
        <v>90</v>
      </c>
      <c r="P7" s="36" t="s">
        <v>19</v>
      </c>
      <c r="Q7" s="36" t="s">
        <v>101</v>
      </c>
      <c r="R7" s="36" t="s">
        <v>101</v>
      </c>
      <c r="S7" s="36"/>
      <c r="T7" s="36"/>
      <c r="U7" s="36" t="s">
        <v>25</v>
      </c>
      <c r="V7" s="36" t="s">
        <v>92</v>
      </c>
      <c r="W7" s="36" t="s">
        <v>102</v>
      </c>
      <c r="X7" s="36"/>
      <c r="Y7" s="36"/>
      <c r="Z7" s="36" t="s">
        <v>32</v>
      </c>
      <c r="AA7" s="36" t="s">
        <v>94</v>
      </c>
      <c r="AB7" s="36" t="s">
        <v>50</v>
      </c>
      <c r="AC7" s="36" t="s">
        <v>103</v>
      </c>
      <c r="AD7" s="36" t="s">
        <v>95</v>
      </c>
      <c r="AE7" s="36" t="s">
        <v>95</v>
      </c>
      <c r="AF7" s="36" t="s">
        <v>20</v>
      </c>
      <c r="AG7" s="36">
        <v>29</v>
      </c>
      <c r="AH7" s="36"/>
      <c r="AI7" s="36" t="s">
        <v>20</v>
      </c>
    </row>
    <row r="8" hidden="1" spans="1:35">
      <c r="A8" s="38">
        <f>SUMIFS(装箱指令单批量导入!E:E,装箱指令单批量导入!D:D,Z8,装箱指令单批量导入!A:A,D8)</f>
        <v>28</v>
      </c>
      <c r="B8" s="38">
        <f t="shared" si="0"/>
        <v>0</v>
      </c>
      <c r="C8" s="36" t="s">
        <v>84</v>
      </c>
      <c r="D8" s="36" t="s">
        <v>29</v>
      </c>
      <c r="E8" s="36" t="s">
        <v>19</v>
      </c>
      <c r="F8" s="36" t="s">
        <v>30</v>
      </c>
      <c r="G8" s="36" t="s">
        <v>85</v>
      </c>
      <c r="H8" s="36" t="s">
        <v>86</v>
      </c>
      <c r="I8" s="36" t="s">
        <v>87</v>
      </c>
      <c r="J8" s="36" t="s">
        <v>99</v>
      </c>
      <c r="K8" s="36">
        <v>28</v>
      </c>
      <c r="L8" s="36" t="s">
        <v>105</v>
      </c>
      <c r="M8" s="36">
        <v>0</v>
      </c>
      <c r="N8" s="36" t="s">
        <v>20</v>
      </c>
      <c r="O8" s="36" t="s">
        <v>90</v>
      </c>
      <c r="P8" s="36" t="s">
        <v>19</v>
      </c>
      <c r="Q8" s="36" t="s">
        <v>101</v>
      </c>
      <c r="R8" s="36" t="s">
        <v>101</v>
      </c>
      <c r="S8" s="36"/>
      <c r="T8" s="36"/>
      <c r="U8" s="36" t="s">
        <v>25</v>
      </c>
      <c r="V8" s="36" t="s">
        <v>92</v>
      </c>
      <c r="W8" s="36" t="s">
        <v>102</v>
      </c>
      <c r="X8" s="36"/>
      <c r="Y8" s="36"/>
      <c r="Z8" s="36" t="s">
        <v>33</v>
      </c>
      <c r="AA8" s="36" t="s">
        <v>94</v>
      </c>
      <c r="AB8" s="36" t="s">
        <v>51</v>
      </c>
      <c r="AC8" s="36" t="s">
        <v>103</v>
      </c>
      <c r="AD8" s="36" t="s">
        <v>95</v>
      </c>
      <c r="AE8" s="36" t="s">
        <v>95</v>
      </c>
      <c r="AF8" s="36" t="s">
        <v>20</v>
      </c>
      <c r="AG8" s="36">
        <v>28</v>
      </c>
      <c r="AH8" s="36"/>
      <c r="AI8" s="36" t="s">
        <v>20</v>
      </c>
    </row>
    <row r="9" spans="1:35">
      <c r="A9" s="38">
        <f>SUMIFS(装箱指令单批量导入!E:E,装箱指令单批量导入!D:D,Z9,装箱指令单批量导入!A:A,D9)</f>
        <v>25</v>
      </c>
      <c r="B9" s="38">
        <f t="shared" si="0"/>
        <v>0</v>
      </c>
      <c r="C9" s="36" t="s">
        <v>84</v>
      </c>
      <c r="D9" s="36" t="s">
        <v>34</v>
      </c>
      <c r="E9" s="36" t="s">
        <v>19</v>
      </c>
      <c r="F9" s="36" t="s">
        <v>35</v>
      </c>
      <c r="G9" s="36" t="s">
        <v>85</v>
      </c>
      <c r="H9" s="36" t="s">
        <v>86</v>
      </c>
      <c r="I9" s="36" t="s">
        <v>87</v>
      </c>
      <c r="J9" s="36" t="s">
        <v>106</v>
      </c>
      <c r="K9" s="36">
        <v>25</v>
      </c>
      <c r="L9" s="36" t="s">
        <v>107</v>
      </c>
      <c r="M9" s="36">
        <v>0</v>
      </c>
      <c r="N9" s="36" t="s">
        <v>20</v>
      </c>
      <c r="O9" s="36" t="s">
        <v>90</v>
      </c>
      <c r="P9" s="36" t="s">
        <v>19</v>
      </c>
      <c r="Q9" s="36" t="s">
        <v>108</v>
      </c>
      <c r="R9" s="36" t="s">
        <v>108</v>
      </c>
      <c r="S9" s="36"/>
      <c r="T9" s="36"/>
      <c r="U9" s="36" t="s">
        <v>25</v>
      </c>
      <c r="V9" s="36" t="s">
        <v>92</v>
      </c>
      <c r="W9" s="36" t="s">
        <v>109</v>
      </c>
      <c r="X9" s="36"/>
      <c r="Y9" s="36"/>
      <c r="Z9" s="36" t="s">
        <v>36</v>
      </c>
      <c r="AA9" s="36" t="s">
        <v>110</v>
      </c>
      <c r="AB9" s="36" t="s">
        <v>49</v>
      </c>
      <c r="AC9" s="36"/>
      <c r="AD9" s="36" t="s">
        <v>95</v>
      </c>
      <c r="AE9" s="36" t="s">
        <v>95</v>
      </c>
      <c r="AF9" s="36" t="s">
        <v>20</v>
      </c>
      <c r="AG9" s="36">
        <v>25</v>
      </c>
      <c r="AH9" s="36"/>
      <c r="AI9" s="36" t="s">
        <v>20</v>
      </c>
    </row>
    <row r="10" spans="1:35">
      <c r="A10" s="38">
        <f>SUMIFS(装箱指令单批量导入!E:E,装箱指令单批量导入!D:D,Z10,装箱指令单批量导入!A:A,D10)</f>
        <v>58</v>
      </c>
      <c r="B10" s="38">
        <f t="shared" si="0"/>
        <v>0</v>
      </c>
      <c r="C10" s="36" t="s">
        <v>84</v>
      </c>
      <c r="D10" s="36" t="s">
        <v>34</v>
      </c>
      <c r="E10" s="36" t="s">
        <v>19</v>
      </c>
      <c r="F10" s="36" t="s">
        <v>35</v>
      </c>
      <c r="G10" s="36" t="s">
        <v>85</v>
      </c>
      <c r="H10" s="36" t="s">
        <v>86</v>
      </c>
      <c r="I10" s="36" t="s">
        <v>87</v>
      </c>
      <c r="J10" s="36" t="s">
        <v>106</v>
      </c>
      <c r="K10" s="36">
        <v>58</v>
      </c>
      <c r="L10" s="36" t="s">
        <v>111</v>
      </c>
      <c r="M10" s="36">
        <v>0</v>
      </c>
      <c r="N10" s="36" t="s">
        <v>20</v>
      </c>
      <c r="O10" s="36" t="s">
        <v>90</v>
      </c>
      <c r="P10" s="36" t="s">
        <v>19</v>
      </c>
      <c r="Q10" s="36" t="s">
        <v>108</v>
      </c>
      <c r="R10" s="36" t="s">
        <v>108</v>
      </c>
      <c r="S10" s="36"/>
      <c r="T10" s="36"/>
      <c r="U10" s="36" t="s">
        <v>25</v>
      </c>
      <c r="V10" s="36" t="s">
        <v>92</v>
      </c>
      <c r="W10" s="36" t="s">
        <v>109</v>
      </c>
      <c r="X10" s="36"/>
      <c r="Y10" s="36"/>
      <c r="Z10" s="36" t="s">
        <v>37</v>
      </c>
      <c r="AA10" s="36" t="s">
        <v>110</v>
      </c>
      <c r="AB10" s="36" t="s">
        <v>50</v>
      </c>
      <c r="AC10" s="36"/>
      <c r="AD10" s="36" t="s">
        <v>95</v>
      </c>
      <c r="AE10" s="36" t="s">
        <v>95</v>
      </c>
      <c r="AF10" s="36" t="s">
        <v>20</v>
      </c>
      <c r="AG10" s="36">
        <v>58</v>
      </c>
      <c r="AH10" s="36"/>
      <c r="AI10" s="36" t="s">
        <v>20</v>
      </c>
    </row>
    <row r="11" spans="1:35">
      <c r="A11" s="38">
        <f>SUMIFS(装箱指令单批量导入!E:E,装箱指令单批量导入!D:D,Z11,装箱指令单批量导入!A:A,D11)</f>
        <v>60</v>
      </c>
      <c r="B11" s="38">
        <f t="shared" si="0"/>
        <v>0</v>
      </c>
      <c r="C11" s="36" t="s">
        <v>84</v>
      </c>
      <c r="D11" s="36" t="s">
        <v>34</v>
      </c>
      <c r="E11" s="36" t="s">
        <v>19</v>
      </c>
      <c r="F11" s="36" t="s">
        <v>35</v>
      </c>
      <c r="G11" s="36" t="s">
        <v>85</v>
      </c>
      <c r="H11" s="36" t="s">
        <v>86</v>
      </c>
      <c r="I11" s="36" t="s">
        <v>87</v>
      </c>
      <c r="J11" s="36" t="s">
        <v>106</v>
      </c>
      <c r="K11" s="36">
        <v>60</v>
      </c>
      <c r="L11" s="36" t="s">
        <v>112</v>
      </c>
      <c r="M11" s="36">
        <v>0</v>
      </c>
      <c r="N11" s="36" t="s">
        <v>20</v>
      </c>
      <c r="O11" s="36" t="s">
        <v>90</v>
      </c>
      <c r="P11" s="36" t="s">
        <v>19</v>
      </c>
      <c r="Q11" s="36" t="s">
        <v>108</v>
      </c>
      <c r="R11" s="36" t="s">
        <v>108</v>
      </c>
      <c r="S11" s="36"/>
      <c r="T11" s="36"/>
      <c r="U11" s="36" t="s">
        <v>25</v>
      </c>
      <c r="V11" s="36" t="s">
        <v>92</v>
      </c>
      <c r="W11" s="36" t="s">
        <v>109</v>
      </c>
      <c r="X11" s="36"/>
      <c r="Y11" s="36"/>
      <c r="Z11" s="36" t="s">
        <v>38</v>
      </c>
      <c r="AA11" s="36" t="s">
        <v>110</v>
      </c>
      <c r="AB11" s="36" t="s">
        <v>51</v>
      </c>
      <c r="AC11" s="36"/>
      <c r="AD11" s="36" t="s">
        <v>95</v>
      </c>
      <c r="AE11" s="36" t="s">
        <v>95</v>
      </c>
      <c r="AF11" s="36" t="s">
        <v>20</v>
      </c>
      <c r="AG11" s="36">
        <v>60</v>
      </c>
      <c r="AH11" s="36"/>
      <c r="AI11" s="36" t="s">
        <v>20</v>
      </c>
    </row>
    <row r="12" spans="1:35">
      <c r="A12" s="38">
        <f>SUMIFS(装箱指令单批量导入!E:E,装箱指令单批量导入!D:D,Z12,装箱指令单批量导入!A:A,D12)</f>
        <v>5</v>
      </c>
      <c r="B12" s="38">
        <f t="shared" si="0"/>
        <v>0</v>
      </c>
      <c r="C12" s="36" t="s">
        <v>84</v>
      </c>
      <c r="D12" s="36" t="s">
        <v>34</v>
      </c>
      <c r="E12" s="36" t="s">
        <v>19</v>
      </c>
      <c r="F12" s="36" t="s">
        <v>35</v>
      </c>
      <c r="G12" s="36" t="s">
        <v>85</v>
      </c>
      <c r="H12" s="36" t="s">
        <v>86</v>
      </c>
      <c r="I12" s="36" t="s">
        <v>87</v>
      </c>
      <c r="J12" s="36" t="s">
        <v>106</v>
      </c>
      <c r="K12" s="36">
        <v>5</v>
      </c>
      <c r="L12" s="36" t="s">
        <v>113</v>
      </c>
      <c r="M12" s="36">
        <v>0</v>
      </c>
      <c r="N12" s="36" t="s">
        <v>20</v>
      </c>
      <c r="O12" s="36" t="s">
        <v>90</v>
      </c>
      <c r="P12" s="36" t="s">
        <v>19</v>
      </c>
      <c r="Q12" s="36" t="s">
        <v>108</v>
      </c>
      <c r="R12" s="36" t="s">
        <v>108</v>
      </c>
      <c r="S12" s="36"/>
      <c r="T12" s="36"/>
      <c r="U12" s="36" t="s">
        <v>25</v>
      </c>
      <c r="V12" s="36" t="s">
        <v>92</v>
      </c>
      <c r="W12" s="36" t="s">
        <v>109</v>
      </c>
      <c r="X12" s="36"/>
      <c r="Y12" s="36"/>
      <c r="Z12" s="36" t="s">
        <v>39</v>
      </c>
      <c r="AA12" s="36" t="s">
        <v>110</v>
      </c>
      <c r="AB12" s="36" t="s">
        <v>52</v>
      </c>
      <c r="AC12" s="36"/>
      <c r="AD12" s="36" t="s">
        <v>95</v>
      </c>
      <c r="AE12" s="36" t="s">
        <v>95</v>
      </c>
      <c r="AF12" s="36" t="s">
        <v>20</v>
      </c>
      <c r="AG12" s="36">
        <v>5</v>
      </c>
      <c r="AH12" s="36"/>
      <c r="AI12" s="36" t="s">
        <v>20</v>
      </c>
    </row>
    <row r="13" spans="1:35">
      <c r="A13" s="38">
        <f>SUMIFS(装箱指令单批量导入!E:E,装箱指令单批量导入!D:D,Z13,装箱指令单批量导入!A:A,D13)</f>
        <v>18</v>
      </c>
      <c r="B13" s="38">
        <f t="shared" si="0"/>
        <v>0</v>
      </c>
      <c r="C13" s="36" t="s">
        <v>84</v>
      </c>
      <c r="D13" s="36" t="s">
        <v>34</v>
      </c>
      <c r="E13" s="36" t="s">
        <v>19</v>
      </c>
      <c r="F13" s="36" t="s">
        <v>35</v>
      </c>
      <c r="G13" s="36" t="s">
        <v>85</v>
      </c>
      <c r="H13" s="36" t="s">
        <v>86</v>
      </c>
      <c r="I13" s="36" t="s">
        <v>87</v>
      </c>
      <c r="J13" s="36" t="s">
        <v>106</v>
      </c>
      <c r="K13" s="36">
        <v>18</v>
      </c>
      <c r="L13" s="36" t="s">
        <v>114</v>
      </c>
      <c r="M13" s="36">
        <v>0</v>
      </c>
      <c r="N13" s="36" t="s">
        <v>20</v>
      </c>
      <c r="O13" s="36" t="s">
        <v>90</v>
      </c>
      <c r="P13" s="36" t="s">
        <v>19</v>
      </c>
      <c r="Q13" s="36" t="s">
        <v>108</v>
      </c>
      <c r="R13" s="36" t="s">
        <v>108</v>
      </c>
      <c r="S13" s="36"/>
      <c r="T13" s="36"/>
      <c r="U13" s="36" t="s">
        <v>25</v>
      </c>
      <c r="V13" s="36" t="s">
        <v>92</v>
      </c>
      <c r="W13" s="36" t="s">
        <v>109</v>
      </c>
      <c r="X13" s="36"/>
      <c r="Y13" s="36"/>
      <c r="Z13" s="36" t="s">
        <v>40</v>
      </c>
      <c r="AA13" s="36" t="s">
        <v>110</v>
      </c>
      <c r="AB13" s="36" t="s">
        <v>55</v>
      </c>
      <c r="AC13" s="36"/>
      <c r="AD13" s="36" t="s">
        <v>95</v>
      </c>
      <c r="AE13" s="36" t="s">
        <v>95</v>
      </c>
      <c r="AF13" s="36" t="s">
        <v>20</v>
      </c>
      <c r="AG13" s="36">
        <v>18</v>
      </c>
      <c r="AH13" s="36"/>
      <c r="AI13" s="36" t="s">
        <v>20</v>
      </c>
    </row>
    <row r="14" spans="1:35">
      <c r="A14" s="38">
        <f>SUMIFS(装箱指令单批量导入!E:E,装箱指令单批量导入!D:D,Z14,装箱指令单批量导入!A:A,D14)</f>
        <v>10</v>
      </c>
      <c r="B14" s="38">
        <f t="shared" si="0"/>
        <v>0</v>
      </c>
      <c r="C14" s="36" t="s">
        <v>84</v>
      </c>
      <c r="D14" s="36" t="s">
        <v>41</v>
      </c>
      <c r="E14" s="36" t="s">
        <v>19</v>
      </c>
      <c r="F14" s="36" t="s">
        <v>35</v>
      </c>
      <c r="G14" s="36" t="s">
        <v>85</v>
      </c>
      <c r="H14" s="36" t="s">
        <v>86</v>
      </c>
      <c r="I14" s="36" t="s">
        <v>87</v>
      </c>
      <c r="J14" s="36" t="s">
        <v>106</v>
      </c>
      <c r="K14" s="36">
        <v>10</v>
      </c>
      <c r="L14" s="36" t="s">
        <v>115</v>
      </c>
      <c r="M14" s="36">
        <v>0</v>
      </c>
      <c r="N14" s="36" t="s">
        <v>20</v>
      </c>
      <c r="O14" s="36" t="s">
        <v>90</v>
      </c>
      <c r="P14" s="36" t="s">
        <v>19</v>
      </c>
      <c r="Q14" s="36" t="s">
        <v>116</v>
      </c>
      <c r="R14" s="36" t="s">
        <v>116</v>
      </c>
      <c r="S14" s="36"/>
      <c r="T14" s="36"/>
      <c r="U14" s="36" t="s">
        <v>16</v>
      </c>
      <c r="V14" s="36" t="s">
        <v>92</v>
      </c>
      <c r="W14" s="36" t="s">
        <v>117</v>
      </c>
      <c r="X14" s="36"/>
      <c r="Y14" s="36"/>
      <c r="Z14" s="36" t="s">
        <v>37</v>
      </c>
      <c r="AA14" s="36" t="s">
        <v>110</v>
      </c>
      <c r="AB14" s="36" t="s">
        <v>50</v>
      </c>
      <c r="AC14" s="36" t="s">
        <v>118</v>
      </c>
      <c r="AD14" s="36" t="s">
        <v>95</v>
      </c>
      <c r="AE14" s="36" t="s">
        <v>95</v>
      </c>
      <c r="AF14" s="36" t="s">
        <v>20</v>
      </c>
      <c r="AG14" s="36">
        <v>10</v>
      </c>
      <c r="AH14" s="36"/>
      <c r="AI14" s="36" t="s">
        <v>20</v>
      </c>
    </row>
    <row r="15" spans="1:35">
      <c r="A15" s="38">
        <f>SUMIFS(装箱指令单批量导入!E:E,装箱指令单批量导入!D:D,Z15,装箱指令单批量导入!A:A,D15)</f>
        <v>11</v>
      </c>
      <c r="B15" s="38">
        <f t="shared" si="0"/>
        <v>0</v>
      </c>
      <c r="C15" s="36" t="s">
        <v>84</v>
      </c>
      <c r="D15" s="36" t="s">
        <v>41</v>
      </c>
      <c r="E15" s="36" t="s">
        <v>19</v>
      </c>
      <c r="F15" s="36" t="s">
        <v>35</v>
      </c>
      <c r="G15" s="36" t="s">
        <v>85</v>
      </c>
      <c r="H15" s="36" t="s">
        <v>86</v>
      </c>
      <c r="I15" s="36" t="s">
        <v>87</v>
      </c>
      <c r="J15" s="36" t="s">
        <v>106</v>
      </c>
      <c r="K15" s="36">
        <v>11</v>
      </c>
      <c r="L15" s="36" t="s">
        <v>119</v>
      </c>
      <c r="M15" s="36">
        <v>0</v>
      </c>
      <c r="N15" s="36" t="s">
        <v>20</v>
      </c>
      <c r="O15" s="36" t="s">
        <v>90</v>
      </c>
      <c r="P15" s="36" t="s">
        <v>19</v>
      </c>
      <c r="Q15" s="36" t="s">
        <v>116</v>
      </c>
      <c r="R15" s="36" t="s">
        <v>116</v>
      </c>
      <c r="S15" s="36"/>
      <c r="T15" s="36"/>
      <c r="U15" s="36" t="s">
        <v>16</v>
      </c>
      <c r="V15" s="36" t="s">
        <v>92</v>
      </c>
      <c r="W15" s="36" t="s">
        <v>117</v>
      </c>
      <c r="X15" s="36"/>
      <c r="Y15" s="36"/>
      <c r="Z15" s="36" t="s">
        <v>38</v>
      </c>
      <c r="AA15" s="36" t="s">
        <v>110</v>
      </c>
      <c r="AB15" s="36" t="s">
        <v>51</v>
      </c>
      <c r="AC15" s="36" t="s">
        <v>118</v>
      </c>
      <c r="AD15" s="36" t="s">
        <v>95</v>
      </c>
      <c r="AE15" s="36" t="s">
        <v>95</v>
      </c>
      <c r="AF15" s="36" t="s">
        <v>20</v>
      </c>
      <c r="AG15" s="36">
        <v>11</v>
      </c>
      <c r="AH15" s="36"/>
      <c r="AI15" s="36" t="s">
        <v>20</v>
      </c>
    </row>
    <row r="16" hidden="1" spans="1:35">
      <c r="A16" s="38">
        <f>SUMIFS(装箱指令单批量导入!E:E,装箱指令单批量导入!D:D,Z16,装箱指令单批量导入!A:A,D16)</f>
        <v>0</v>
      </c>
      <c r="B16" s="38">
        <f t="shared" si="0"/>
        <v>0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</row>
    <row r="17" hidden="1" spans="1:35">
      <c r="A17" s="38">
        <f>SUMIFS(装箱指令单批量导入!E:E,装箱指令单批量导入!D:D,Z17,装箱指令单批量导入!A:A,D17)</f>
        <v>0</v>
      </c>
      <c r="B17" s="38">
        <f t="shared" si="0"/>
        <v>0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</row>
    <row r="18" hidden="1" spans="1:35">
      <c r="A18" s="38">
        <f>SUMIFS(装箱指令单批量导入!E:E,装箱指令单批量导入!D:D,Z18,装箱指令单批量导入!A:A,D18)</f>
        <v>0</v>
      </c>
      <c r="B18" s="38">
        <f t="shared" si="0"/>
        <v>0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</row>
    <row r="19" hidden="1" spans="1:35">
      <c r="A19" s="38">
        <f>SUMIFS(装箱指令单批量导入!E:E,装箱指令单批量导入!D:D,Z19,装箱指令单批量导入!A:A,D19)</f>
        <v>0</v>
      </c>
      <c r="B19" s="38">
        <f t="shared" si="0"/>
        <v>0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</row>
    <row r="20" hidden="1" spans="1:35">
      <c r="A20" s="38">
        <f>SUMIFS(装箱指令单批量导入!E:E,装箱指令单批量导入!D:D,Z20,装箱指令单批量导入!A:A,D20)</f>
        <v>0</v>
      </c>
      <c r="B20" s="38">
        <f t="shared" si="0"/>
        <v>0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</row>
    <row r="21" hidden="1" spans="1:35">
      <c r="A21" s="38">
        <f>SUMIFS(装箱指令单批量导入!E:E,装箱指令单批量导入!D:D,Z21,装箱指令单批量导入!A:A,D21)</f>
        <v>0</v>
      </c>
      <c r="B21" s="38">
        <f t="shared" si="0"/>
        <v>0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</row>
    <row r="22" hidden="1" spans="1:35">
      <c r="A22" s="38">
        <f>SUMIFS(装箱指令单批量导入!E:E,装箱指令单批量导入!D:D,Z22,装箱指令单批量导入!A:A,D22)</f>
        <v>0</v>
      </c>
      <c r="B22" s="38">
        <f t="shared" si="0"/>
        <v>0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</row>
    <row r="23" hidden="1" spans="1:35">
      <c r="A23" s="38">
        <f>SUMIFS(装箱指令单批量导入!E:E,装箱指令单批量导入!D:D,Z23,装箱指令单批量导入!A:A,D23)</f>
        <v>0</v>
      </c>
      <c r="B23" s="38">
        <f t="shared" si="0"/>
        <v>0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</row>
    <row r="24" hidden="1" spans="1:35">
      <c r="A24" s="38">
        <f>SUMIFS(装箱指令单批量导入!E:E,装箱指令单批量导入!D:D,Z24,装箱指令单批量导入!A:A,D24)</f>
        <v>0</v>
      </c>
      <c r="B24" s="38">
        <f t="shared" si="0"/>
        <v>0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</row>
    <row r="25" hidden="1" spans="1:35">
      <c r="A25" s="38">
        <f>SUMIFS(装箱指令单批量导入!E:E,装箱指令单批量导入!D:D,Z25,装箱指令单批量导入!A:A,D25)</f>
        <v>0</v>
      </c>
      <c r="B25" s="38">
        <f t="shared" si="0"/>
        <v>0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</row>
    <row r="26" hidden="1" spans="1:35">
      <c r="A26" s="38">
        <f>SUMIFS(装箱指令单批量导入!E:E,装箱指令单批量导入!D:D,Z26,装箱指令单批量导入!A:A,D26)</f>
        <v>0</v>
      </c>
      <c r="B26" s="38">
        <f t="shared" si="0"/>
        <v>0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</row>
    <row r="27" hidden="1" spans="1:35">
      <c r="A27" s="38">
        <f>SUMIFS(装箱指令单批量导入!E:E,装箱指令单批量导入!D:D,Z27,装箱指令单批量导入!A:A,D27)</f>
        <v>0</v>
      </c>
      <c r="B27" s="38">
        <f t="shared" si="0"/>
        <v>0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</row>
    <row r="28" hidden="1" spans="1:35">
      <c r="A28" s="38">
        <f>SUMIFS(装箱指令单批量导入!E:E,装箱指令单批量导入!D:D,Z28,装箱指令单批量导入!A:A,D28)</f>
        <v>0</v>
      </c>
      <c r="B28" s="38">
        <f t="shared" si="0"/>
        <v>0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</row>
    <row r="29" hidden="1" spans="1:35">
      <c r="A29" s="38">
        <f>SUMIFS(装箱指令单批量导入!E:E,装箱指令单批量导入!D:D,Z29,装箱指令单批量导入!A:A,D29)</f>
        <v>0</v>
      </c>
      <c r="B29" s="38">
        <f t="shared" si="0"/>
        <v>0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</row>
    <row r="30" hidden="1" spans="1:35">
      <c r="A30" s="38">
        <f>SUMIFS(装箱指令单批量导入!E:E,装箱指令单批量导入!D:D,Z30,装箱指令单批量导入!A:A,D30)</f>
        <v>0</v>
      </c>
      <c r="B30" s="38">
        <f t="shared" si="0"/>
        <v>0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</row>
    <row r="31" hidden="1" spans="1:35">
      <c r="A31" s="38">
        <f>SUMIFS(装箱指令单批量导入!E:E,装箱指令单批量导入!D:D,Z31,装箱指令单批量导入!A:A,D31)</f>
        <v>0</v>
      </c>
      <c r="B31" s="38">
        <f t="shared" si="0"/>
        <v>0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</row>
    <row r="32" hidden="1" spans="1:35">
      <c r="A32" s="38">
        <f>SUMIFS(装箱指令单批量导入!E:E,装箱指令单批量导入!D:D,Z32,装箱指令单批量导入!A:A,D32)</f>
        <v>0</v>
      </c>
      <c r="B32" s="38">
        <f t="shared" si="0"/>
        <v>0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</row>
    <row r="33" hidden="1" spans="1:35">
      <c r="A33" s="38">
        <f>SUMIFS(装箱指令单批量导入!E:E,装箱指令单批量导入!D:D,Z33,装箱指令单批量导入!A:A,D33)</f>
        <v>0</v>
      </c>
      <c r="B33" s="38">
        <f t="shared" si="0"/>
        <v>0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</row>
    <row r="34" hidden="1" spans="1:35">
      <c r="A34" s="38">
        <f>SUMIFS(装箱指令单批量导入!E:E,装箱指令单批量导入!D:D,Z34,装箱指令单批量导入!A:A,D34)</f>
        <v>0</v>
      </c>
      <c r="B34" s="38">
        <f t="shared" si="0"/>
        <v>0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</row>
    <row r="35" hidden="1" spans="1:35">
      <c r="A35" s="38">
        <f>SUMIFS(装箱指令单批量导入!E:E,装箱指令单批量导入!D:D,Z35,装箱指令单批量导入!A:A,D35)</f>
        <v>0</v>
      </c>
      <c r="B35" s="38">
        <f t="shared" si="0"/>
        <v>0</v>
      </c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</row>
    <row r="36" hidden="1" spans="1:35">
      <c r="A36" s="38">
        <f>SUMIFS(装箱指令单批量导入!E:E,装箱指令单批量导入!D:D,Z36,装箱指令单批量导入!A:A,D36)</f>
        <v>0</v>
      </c>
      <c r="B36" s="38">
        <f t="shared" si="0"/>
        <v>0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</row>
    <row r="37" hidden="1" spans="1:35">
      <c r="A37" s="38">
        <f>SUMIFS(装箱指令单批量导入!E:E,装箱指令单批量导入!D:D,Z37,装箱指令单批量导入!A:A,D37)</f>
        <v>0</v>
      </c>
      <c r="B37" s="38">
        <f t="shared" si="0"/>
        <v>0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</row>
    <row r="38" hidden="1" spans="1:35">
      <c r="A38" s="38">
        <f>SUMIFS(装箱指令单批量导入!E:E,装箱指令单批量导入!D:D,Z38,装箱指令单批量导入!A:A,D38)</f>
        <v>0</v>
      </c>
      <c r="B38" s="38">
        <f t="shared" si="0"/>
        <v>0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</row>
    <row r="39" hidden="1" spans="1:35">
      <c r="A39" s="38">
        <f>SUMIFS(装箱指令单批量导入!E:E,装箱指令单批量导入!D:D,Z39,装箱指令单批量导入!A:A,D39)</f>
        <v>0</v>
      </c>
      <c r="B39" s="38">
        <f t="shared" si="0"/>
        <v>0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</row>
    <row r="40" hidden="1" spans="1:35">
      <c r="A40" s="38">
        <f>SUMIFS(装箱指令单批量导入!E:E,装箱指令单批量导入!D:D,Z40,装箱指令单批量导入!A:A,D40)</f>
        <v>0</v>
      </c>
      <c r="B40" s="38">
        <f t="shared" si="0"/>
        <v>0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</row>
    <row r="41" hidden="1" spans="1:35">
      <c r="A41" s="38">
        <f>SUMIFS(装箱指令单批量导入!E:E,装箱指令单批量导入!D:D,Z41,装箱指令单批量导入!A:A,D41)</f>
        <v>0</v>
      </c>
      <c r="B41" s="38">
        <f t="shared" si="0"/>
        <v>0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</row>
    <row r="42" hidden="1" spans="1:35">
      <c r="A42" s="38">
        <f>SUMIFS(装箱指令单批量导入!E:E,装箱指令单批量导入!D:D,Z42,装箱指令单批量导入!A:A,D42)</f>
        <v>0</v>
      </c>
      <c r="B42" s="38">
        <f t="shared" si="0"/>
        <v>0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</row>
    <row r="43" hidden="1" spans="1:35">
      <c r="A43" s="38">
        <f>SUMIFS(装箱指令单批量导入!E:E,装箱指令单批量导入!D:D,Z43,装箱指令单批量导入!A:A,D43)</f>
        <v>0</v>
      </c>
      <c r="B43" s="38">
        <f t="shared" si="0"/>
        <v>0</v>
      </c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</row>
  </sheetData>
  <conditionalFormatting sqref="B2:B1048576">
    <cfRule type="cellIs" dxfId="0" priority="1" operator="notEqual">
      <formula>0</formula>
    </cfRule>
    <cfRule type="cellIs" dxfId="1" priority="2" operator="notEqual">
      <formula>0</formula>
    </cfRule>
    <cfRule type="cellIs" priority="3" operator="notEqual">
      <formula>0</formula>
    </cfRule>
  </conditionalFormatting>
  <pageMargins left="0.75" right="0.75" top="1" bottom="1" header="0.5" footer="0.5"/>
  <pageSetup paperSize="9" orientation="portrait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91"/>
  <sheetViews>
    <sheetView workbookViewId="0">
      <pane ySplit="5" topLeftCell="A584" activePane="bottomLeft" state="frozen"/>
      <selection/>
      <selection pane="bottomLeft" activeCell="D588" sqref="D588"/>
    </sheetView>
  </sheetViews>
  <sheetFormatPr defaultColWidth="9.23076923076923" defaultRowHeight="16.5" outlineLevelCol="5"/>
  <cols>
    <col min="1" max="1" width="24.8461538461538" customWidth="1"/>
    <col min="2" max="2" width="19.4615384615385" customWidth="1"/>
    <col min="3" max="3" width="22.0769230769231"/>
    <col min="4" max="4" width="22.9230769230769"/>
    <col min="5" max="5" width="3.46153846153846"/>
    <col min="6" max="21" width="12.6153846153846"/>
  </cols>
  <sheetData>
    <row r="3" spans="1:4">
      <c r="A3" t="s">
        <v>120</v>
      </c>
      <c r="B3" t="s">
        <v>121</v>
      </c>
      <c r="C3" t="s">
        <v>46</v>
      </c>
      <c r="D3" t="s">
        <v>122</v>
      </c>
    </row>
    <row r="4" spans="1:6">
      <c r="A4" t="str">
        <f>B4&amp;C4</f>
        <v>广州期货仓M(空白)</v>
      </c>
      <c r="B4" t="str">
        <f>RIGHT(D4,LEN(D4)-FIND(":",D4,1))</f>
        <v>广州期货仓M</v>
      </c>
      <c r="C4" t="s">
        <v>123</v>
      </c>
      <c r="D4" t="s">
        <v>124</v>
      </c>
      <c r="F4">
        <f>E4</f>
        <v>0</v>
      </c>
    </row>
    <row r="5" spans="1:6">
      <c r="A5" t="str">
        <f t="shared" ref="A5:A36" si="0">B5&amp;C5</f>
        <v>广州期货仓XS(空白)</v>
      </c>
      <c r="B5" t="str">
        <f t="shared" ref="B5:B36" si="1">RIGHT(D5,LEN(D5)-FIND(":",D5,1))</f>
        <v>广州期货仓XS</v>
      </c>
      <c r="C5" t="s">
        <v>123</v>
      </c>
      <c r="D5" t="s">
        <v>125</v>
      </c>
      <c r="F5">
        <f t="shared" ref="F5:F36" si="2">E5</f>
        <v>0</v>
      </c>
    </row>
    <row r="6" spans="1:6">
      <c r="A6" t="str">
        <f t="shared" si="0"/>
        <v>广州期货仓S(空白)</v>
      </c>
      <c r="B6" t="str">
        <f t="shared" si="1"/>
        <v>广州期货仓S</v>
      </c>
      <c r="C6" t="s">
        <v>123</v>
      </c>
      <c r="D6" t="s">
        <v>126</v>
      </c>
      <c r="F6">
        <f t="shared" si="2"/>
        <v>0</v>
      </c>
    </row>
    <row r="7" spans="1:6">
      <c r="A7" t="str">
        <f t="shared" si="0"/>
        <v>武汉XL(空白)</v>
      </c>
      <c r="B7" t="str">
        <f t="shared" si="1"/>
        <v>武汉XL</v>
      </c>
      <c r="C7" t="s">
        <v>123</v>
      </c>
      <c r="D7" t="s">
        <v>127</v>
      </c>
      <c r="F7">
        <f t="shared" si="2"/>
        <v>0</v>
      </c>
    </row>
    <row r="8" spans="1:6">
      <c r="A8" t="str">
        <f t="shared" si="0"/>
        <v>武汉F(空白)</v>
      </c>
      <c r="B8" t="str">
        <f t="shared" si="1"/>
        <v>武汉F</v>
      </c>
      <c r="C8" t="s">
        <v>123</v>
      </c>
      <c r="D8" t="s">
        <v>128</v>
      </c>
      <c r="F8">
        <f t="shared" si="2"/>
        <v>0</v>
      </c>
    </row>
    <row r="9" spans="1:6">
      <c r="A9" t="str">
        <f t="shared" si="0"/>
        <v>武汉XXL(空白)</v>
      </c>
      <c r="B9" t="str">
        <f t="shared" si="1"/>
        <v>武汉XXL</v>
      </c>
      <c r="C9" t="s">
        <v>123</v>
      </c>
      <c r="D9" t="s">
        <v>129</v>
      </c>
      <c r="F9">
        <f t="shared" si="2"/>
        <v>0</v>
      </c>
    </row>
    <row r="10" spans="1:6">
      <c r="A10" t="str">
        <f t="shared" si="0"/>
        <v>武汉XS(空白)</v>
      </c>
      <c r="B10" t="str">
        <f t="shared" si="1"/>
        <v>武汉XS</v>
      </c>
      <c r="C10" t="s">
        <v>123</v>
      </c>
      <c r="D10" t="s">
        <v>130</v>
      </c>
      <c r="F10">
        <f t="shared" si="2"/>
        <v>0</v>
      </c>
    </row>
    <row r="11" spans="1:6">
      <c r="A11" t="str">
        <f t="shared" si="0"/>
        <v>武汉L(空白)</v>
      </c>
      <c r="B11" t="str">
        <f t="shared" si="1"/>
        <v>武汉L</v>
      </c>
      <c r="C11" t="s">
        <v>123</v>
      </c>
      <c r="D11" t="s">
        <v>131</v>
      </c>
      <c r="F11">
        <f t="shared" si="2"/>
        <v>0</v>
      </c>
    </row>
    <row r="12" spans="1:6">
      <c r="A12" t="str">
        <f t="shared" si="0"/>
        <v>武汉M(空白)</v>
      </c>
      <c r="B12" t="str">
        <f t="shared" si="1"/>
        <v>武汉M</v>
      </c>
      <c r="C12" t="s">
        <v>123</v>
      </c>
      <c r="D12" t="s">
        <v>132</v>
      </c>
      <c r="F12">
        <f t="shared" si="2"/>
        <v>0</v>
      </c>
    </row>
    <row r="13" spans="1:6">
      <c r="A13" t="str">
        <f t="shared" si="0"/>
        <v>武汉S(空白)</v>
      </c>
      <c r="B13" t="str">
        <f t="shared" si="1"/>
        <v>武汉S</v>
      </c>
      <c r="C13" t="s">
        <v>123</v>
      </c>
      <c r="D13" t="s">
        <v>133</v>
      </c>
      <c r="F13">
        <f t="shared" si="2"/>
        <v>0</v>
      </c>
    </row>
    <row r="14" spans="1:6">
      <c r="A14" t="str">
        <f t="shared" si="0"/>
        <v>广州期货仓F(空白)</v>
      </c>
      <c r="B14" t="str">
        <f t="shared" si="1"/>
        <v>广州期货仓F</v>
      </c>
      <c r="C14" t="s">
        <v>123</v>
      </c>
      <c r="D14" t="s">
        <v>134</v>
      </c>
      <c r="F14">
        <f t="shared" si="2"/>
        <v>0</v>
      </c>
    </row>
    <row r="15" spans="1:6">
      <c r="A15" t="str">
        <f t="shared" si="0"/>
        <v>南浦拍照样衣仓XS(空白)</v>
      </c>
      <c r="B15" t="str">
        <f t="shared" si="1"/>
        <v>南浦拍照样衣仓XS</v>
      </c>
      <c r="C15" t="s">
        <v>123</v>
      </c>
      <c r="D15" t="s">
        <v>135</v>
      </c>
      <c r="F15">
        <f t="shared" si="2"/>
        <v>0</v>
      </c>
    </row>
    <row r="16" spans="1:6">
      <c r="A16" t="str">
        <f t="shared" si="0"/>
        <v>南浦拍照样衣仓M(空白)</v>
      </c>
      <c r="B16" t="str">
        <f t="shared" si="1"/>
        <v>南浦拍照样衣仓M</v>
      </c>
      <c r="C16" t="s">
        <v>123</v>
      </c>
      <c r="D16" t="s">
        <v>136</v>
      </c>
      <c r="F16">
        <f t="shared" si="2"/>
        <v>0</v>
      </c>
    </row>
    <row r="17" spans="1:6">
      <c r="A17" t="str">
        <f t="shared" si="0"/>
        <v>南浦拍照样衣仓S(空白)</v>
      </c>
      <c r="B17" t="str">
        <f t="shared" si="1"/>
        <v>南浦拍照样衣仓S</v>
      </c>
      <c r="C17" t="s">
        <v>123</v>
      </c>
      <c r="D17" t="s">
        <v>137</v>
      </c>
      <c r="F17">
        <f t="shared" si="2"/>
        <v>0</v>
      </c>
    </row>
    <row r="18" spans="1:6">
      <c r="A18" t="str">
        <f t="shared" si="0"/>
        <v>南浦正品仓F(空白)</v>
      </c>
      <c r="B18" t="str">
        <f t="shared" si="1"/>
        <v>南浦正品仓F</v>
      </c>
      <c r="C18" t="s">
        <v>123</v>
      </c>
      <c r="D18" t="s">
        <v>138</v>
      </c>
      <c r="F18">
        <f t="shared" si="2"/>
        <v>0</v>
      </c>
    </row>
    <row r="19" spans="1:6">
      <c r="A19" t="str">
        <f t="shared" si="0"/>
        <v>广州期货仓XXL(空白)</v>
      </c>
      <c r="B19" t="str">
        <f t="shared" si="1"/>
        <v>广州期货仓XXL</v>
      </c>
      <c r="C19" t="s">
        <v>123</v>
      </c>
      <c r="D19" t="s">
        <v>139</v>
      </c>
      <c r="F19">
        <f t="shared" si="2"/>
        <v>0</v>
      </c>
    </row>
    <row r="20" spans="1:6">
      <c r="A20" t="str">
        <f t="shared" si="0"/>
        <v>广州期货仓XL(空白)</v>
      </c>
      <c r="B20" t="str">
        <f t="shared" si="1"/>
        <v>广州期货仓XL</v>
      </c>
      <c r="C20" t="s">
        <v>123</v>
      </c>
      <c r="D20" t="s">
        <v>140</v>
      </c>
      <c r="F20">
        <f t="shared" si="2"/>
        <v>0</v>
      </c>
    </row>
    <row r="21" spans="1:6">
      <c r="A21" t="str">
        <f t="shared" si="0"/>
        <v>广州期货仓L(空白)</v>
      </c>
      <c r="B21" t="str">
        <f t="shared" si="1"/>
        <v>广州期货仓L</v>
      </c>
      <c r="C21" t="s">
        <v>123</v>
      </c>
      <c r="D21" t="s">
        <v>141</v>
      </c>
      <c r="F21">
        <f t="shared" si="2"/>
        <v>0</v>
      </c>
    </row>
    <row r="22" spans="1:6">
      <c r="A22" t="str">
        <f t="shared" si="0"/>
        <v>南浦正品仓XXL(空白)</v>
      </c>
      <c r="B22" t="str">
        <f t="shared" si="1"/>
        <v>南浦正品仓XXL</v>
      </c>
      <c r="C22" t="s">
        <v>123</v>
      </c>
      <c r="D22" t="s">
        <v>142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123</v>
      </c>
      <c r="D23" t="s">
        <v>143</v>
      </c>
      <c r="F23">
        <f t="shared" si="2"/>
        <v>0</v>
      </c>
    </row>
    <row r="24" spans="1:6">
      <c r="A24" t="str">
        <f t="shared" si="0"/>
        <v>南浦正品仓L(空白)</v>
      </c>
      <c r="B24" t="str">
        <f t="shared" si="1"/>
        <v>南浦正品仓L</v>
      </c>
      <c r="C24" t="s">
        <v>123</v>
      </c>
      <c r="D24" t="s">
        <v>144</v>
      </c>
      <c r="F24">
        <f t="shared" si="2"/>
        <v>0</v>
      </c>
    </row>
    <row r="25" spans="1:6">
      <c r="A25" t="str">
        <f t="shared" si="0"/>
        <v>南浦正品仓M(空白)</v>
      </c>
      <c r="B25" t="str">
        <f t="shared" si="1"/>
        <v>南浦正品仓M</v>
      </c>
      <c r="C25" t="s">
        <v>123</v>
      </c>
      <c r="D25" t="s">
        <v>145</v>
      </c>
      <c r="F25">
        <f t="shared" si="2"/>
        <v>0</v>
      </c>
    </row>
    <row r="26" spans="1:6">
      <c r="A26" t="str">
        <f t="shared" si="0"/>
        <v>南浦正品仓S(空白)</v>
      </c>
      <c r="B26" t="str">
        <f t="shared" si="1"/>
        <v>南浦正品仓S</v>
      </c>
      <c r="C26" t="s">
        <v>123</v>
      </c>
      <c r="D26" t="s">
        <v>146</v>
      </c>
      <c r="F26">
        <f t="shared" si="2"/>
        <v>0</v>
      </c>
    </row>
    <row r="27" spans="1:6">
      <c r="A27" t="str">
        <f t="shared" si="0"/>
        <v>南浦正品仓XS(空白)</v>
      </c>
      <c r="B27" t="str">
        <f t="shared" si="1"/>
        <v>南浦正品仓XS</v>
      </c>
      <c r="C27" t="s">
        <v>123</v>
      </c>
      <c r="D27" t="s">
        <v>147</v>
      </c>
      <c r="F27">
        <f t="shared" si="2"/>
        <v>0</v>
      </c>
    </row>
    <row r="28" spans="1:6">
      <c r="A28" t="str">
        <f t="shared" si="0"/>
        <v>大货样衣仓XXL(空白)</v>
      </c>
      <c r="B28" t="str">
        <f t="shared" si="1"/>
        <v>大货样衣仓XXL</v>
      </c>
      <c r="C28" t="s">
        <v>123</v>
      </c>
      <c r="D28" t="s">
        <v>148</v>
      </c>
      <c r="F28">
        <f t="shared" si="2"/>
        <v>0</v>
      </c>
    </row>
    <row r="29" spans="1:6">
      <c r="A29" t="str">
        <f t="shared" si="0"/>
        <v>大货样衣仓M(空白)</v>
      </c>
      <c r="B29" t="str">
        <f t="shared" si="1"/>
        <v>大货样衣仓M</v>
      </c>
      <c r="C29" t="s">
        <v>123</v>
      </c>
      <c r="D29" t="s">
        <v>149</v>
      </c>
      <c r="F29">
        <f t="shared" si="2"/>
        <v>0</v>
      </c>
    </row>
    <row r="30" spans="1:6">
      <c r="A30" t="str">
        <f t="shared" si="0"/>
        <v>大货样衣仓XL(空白)</v>
      </c>
      <c r="B30" t="str">
        <f t="shared" si="1"/>
        <v>大货样衣仓XL</v>
      </c>
      <c r="C30" t="s">
        <v>123</v>
      </c>
      <c r="D30" t="s">
        <v>150</v>
      </c>
      <c r="F30">
        <f t="shared" si="2"/>
        <v>0</v>
      </c>
    </row>
    <row r="31" spans="1:6">
      <c r="A31" t="str">
        <f t="shared" si="0"/>
        <v>大货样衣仓L(空白)</v>
      </c>
      <c r="B31" t="str">
        <f t="shared" si="1"/>
        <v>大货样衣仓L</v>
      </c>
      <c r="C31" t="s">
        <v>123</v>
      </c>
      <c r="D31" t="s">
        <v>151</v>
      </c>
      <c r="F31">
        <f t="shared" si="2"/>
        <v>0</v>
      </c>
    </row>
    <row r="32" spans="1:6">
      <c r="A32" t="str">
        <f t="shared" si="0"/>
        <v>大货样衣仓S(空白)</v>
      </c>
      <c r="B32" t="str">
        <f t="shared" si="1"/>
        <v>大货样衣仓S</v>
      </c>
      <c r="C32" t="s">
        <v>123</v>
      </c>
      <c r="D32" t="s">
        <v>152</v>
      </c>
      <c r="F32">
        <f t="shared" si="2"/>
        <v>0</v>
      </c>
    </row>
    <row r="33" spans="1:6">
      <c r="A33" t="str">
        <f t="shared" si="0"/>
        <v>大货样衣仓XS(空白)</v>
      </c>
      <c r="B33" t="str">
        <f t="shared" si="1"/>
        <v>大货样衣仓XS</v>
      </c>
      <c r="C33" t="s">
        <v>123</v>
      </c>
      <c r="D33" t="s">
        <v>153</v>
      </c>
      <c r="F33">
        <f t="shared" si="2"/>
        <v>0</v>
      </c>
    </row>
    <row r="34" spans="1:6">
      <c r="A34" t="str">
        <f t="shared" si="0"/>
        <v>南浦拍照样衣仓F(空白)</v>
      </c>
      <c r="B34" t="str">
        <f t="shared" si="1"/>
        <v>南浦拍照样衣仓F</v>
      </c>
      <c r="C34" t="s">
        <v>123</v>
      </c>
      <c r="D34" t="s">
        <v>154</v>
      </c>
      <c r="F34">
        <f t="shared" si="2"/>
        <v>0</v>
      </c>
    </row>
    <row r="35" spans="1:6">
      <c r="A35" t="str">
        <f t="shared" si="0"/>
        <v>南浦拍照样衣仓XXL(空白)</v>
      </c>
      <c r="B35" t="str">
        <f t="shared" si="1"/>
        <v>南浦拍照样衣仓XXL</v>
      </c>
      <c r="C35" t="s">
        <v>123</v>
      </c>
      <c r="D35" t="s">
        <v>155</v>
      </c>
      <c r="F35">
        <f t="shared" si="2"/>
        <v>0</v>
      </c>
    </row>
    <row r="36" spans="1:6">
      <c r="A36" t="str">
        <f t="shared" si="0"/>
        <v>南浦拍照样衣仓XL(空白)</v>
      </c>
      <c r="B36" t="str">
        <f t="shared" si="1"/>
        <v>南浦拍照样衣仓XL</v>
      </c>
      <c r="C36" t="s">
        <v>123</v>
      </c>
      <c r="D36" t="s">
        <v>156</v>
      </c>
      <c r="F36">
        <f t="shared" si="2"/>
        <v>0</v>
      </c>
    </row>
    <row r="37" spans="1:6">
      <c r="A37" t="str">
        <f t="shared" ref="A37:A68" si="3">B37&amp;C37</f>
        <v>香港仓XS(空白)</v>
      </c>
      <c r="B37" t="str">
        <f t="shared" ref="B37:B68" si="4">RIGHT(D37,LEN(D37)-FIND(":",D37,1))</f>
        <v>香港仓XS</v>
      </c>
      <c r="C37" t="s">
        <v>123</v>
      </c>
      <c r="D37" t="s">
        <v>157</v>
      </c>
      <c r="F37">
        <f t="shared" ref="F37:F68" si="5">E37</f>
        <v>0</v>
      </c>
    </row>
    <row r="38" spans="1:6">
      <c r="A38" t="str">
        <f t="shared" si="3"/>
        <v>南浦拍照样衣仓L(空白)</v>
      </c>
      <c r="B38" t="str">
        <f t="shared" si="4"/>
        <v>南浦拍照样衣仓L</v>
      </c>
      <c r="C38" t="s">
        <v>123</v>
      </c>
      <c r="D38" t="s">
        <v>158</v>
      </c>
      <c r="F38">
        <f t="shared" si="5"/>
        <v>0</v>
      </c>
    </row>
    <row r="39" spans="1:6">
      <c r="A39" t="str">
        <f t="shared" si="3"/>
        <v>大货样衣仓F(空白)</v>
      </c>
      <c r="B39" t="str">
        <f t="shared" si="4"/>
        <v>大货样衣仓F</v>
      </c>
      <c r="C39" t="s">
        <v>123</v>
      </c>
      <c r="D39" t="s">
        <v>159</v>
      </c>
      <c r="F39">
        <f t="shared" si="5"/>
        <v>0</v>
      </c>
    </row>
    <row r="40" spans="1:6">
      <c r="A40" t="str">
        <f t="shared" si="3"/>
        <v>香港仓L(空白)</v>
      </c>
      <c r="B40" t="str">
        <f t="shared" si="4"/>
        <v>香港仓L</v>
      </c>
      <c r="C40" t="s">
        <v>123</v>
      </c>
      <c r="D40" t="s">
        <v>160</v>
      </c>
      <c r="F40">
        <f t="shared" si="5"/>
        <v>0</v>
      </c>
    </row>
    <row r="41" spans="1:6">
      <c r="A41" t="str">
        <f t="shared" si="3"/>
        <v>香港仓M(空白)</v>
      </c>
      <c r="B41" t="str">
        <f t="shared" si="4"/>
        <v>香港仓M</v>
      </c>
      <c r="C41" t="s">
        <v>123</v>
      </c>
      <c r="D41" t="s">
        <v>161</v>
      </c>
      <c r="F41">
        <f t="shared" si="5"/>
        <v>0</v>
      </c>
    </row>
    <row r="42" spans="1:6">
      <c r="A42" t="str">
        <f t="shared" si="3"/>
        <v>香港仓F(空白)</v>
      </c>
      <c r="B42" t="str">
        <f t="shared" si="4"/>
        <v>香港仓F</v>
      </c>
      <c r="C42" t="s">
        <v>123</v>
      </c>
      <c r="D42" t="s">
        <v>162</v>
      </c>
      <c r="F42">
        <f t="shared" si="5"/>
        <v>0</v>
      </c>
    </row>
    <row r="43" spans="1:6">
      <c r="A43" t="str">
        <f t="shared" si="3"/>
        <v>香港仓XXL(空白)</v>
      </c>
      <c r="B43" t="str">
        <f t="shared" si="4"/>
        <v>香港仓XXL</v>
      </c>
      <c r="C43" t="s">
        <v>123</v>
      </c>
      <c r="D43" t="s">
        <v>163</v>
      </c>
      <c r="F43">
        <f t="shared" si="5"/>
        <v>0</v>
      </c>
    </row>
    <row r="44" spans="1:6">
      <c r="A44" t="str">
        <f t="shared" si="3"/>
        <v>香港仓S(空白)</v>
      </c>
      <c r="B44" t="str">
        <f t="shared" si="4"/>
        <v>香港仓S</v>
      </c>
      <c r="C44" t="s">
        <v>123</v>
      </c>
      <c r="D44" t="s">
        <v>164</v>
      </c>
      <c r="F44">
        <f t="shared" si="5"/>
        <v>0</v>
      </c>
    </row>
    <row r="45" spans="1:6">
      <c r="A45" t="str">
        <f t="shared" si="3"/>
        <v>香港仓XL(空白)</v>
      </c>
      <c r="B45" t="str">
        <f t="shared" si="4"/>
        <v>香港仓XL</v>
      </c>
      <c r="C45" t="s">
        <v>123</v>
      </c>
      <c r="D45" t="s">
        <v>165</v>
      </c>
      <c r="F45">
        <f t="shared" si="5"/>
        <v>0</v>
      </c>
    </row>
    <row r="46" spans="1:6">
      <c r="A46" t="str">
        <f t="shared" si="3"/>
        <v>广州期货仓M货号</v>
      </c>
      <c r="B46" t="str">
        <f t="shared" si="4"/>
        <v>广州期货仓M</v>
      </c>
      <c r="C46" t="s">
        <v>46</v>
      </c>
      <c r="D46" t="s">
        <v>124</v>
      </c>
      <c r="E46">
        <v>0</v>
      </c>
      <c r="F46">
        <f t="shared" si="5"/>
        <v>0</v>
      </c>
    </row>
    <row r="47" spans="1:6">
      <c r="A47" t="str">
        <f t="shared" si="3"/>
        <v>广州期货仓XS货号</v>
      </c>
      <c r="B47" t="str">
        <f t="shared" si="4"/>
        <v>广州期货仓XS</v>
      </c>
      <c r="C47" t="s">
        <v>46</v>
      </c>
      <c r="D47" t="s">
        <v>125</v>
      </c>
      <c r="E47">
        <v>0</v>
      </c>
      <c r="F47">
        <f t="shared" si="5"/>
        <v>0</v>
      </c>
    </row>
    <row r="48" spans="1:6">
      <c r="A48" t="str">
        <f t="shared" si="3"/>
        <v>广州期货仓S货号</v>
      </c>
      <c r="B48" t="str">
        <f t="shared" si="4"/>
        <v>广州期货仓S</v>
      </c>
      <c r="C48" t="s">
        <v>46</v>
      </c>
      <c r="D48" t="s">
        <v>126</v>
      </c>
      <c r="E48">
        <v>0</v>
      </c>
      <c r="F48">
        <f t="shared" si="5"/>
        <v>0</v>
      </c>
    </row>
    <row r="49" spans="1:6">
      <c r="A49" t="str">
        <f t="shared" si="3"/>
        <v>武汉XL货号</v>
      </c>
      <c r="B49" t="str">
        <f t="shared" si="4"/>
        <v>武汉XL</v>
      </c>
      <c r="C49" t="s">
        <v>46</v>
      </c>
      <c r="D49" t="s">
        <v>127</v>
      </c>
      <c r="E49">
        <v>0</v>
      </c>
      <c r="F49">
        <f t="shared" si="5"/>
        <v>0</v>
      </c>
    </row>
    <row r="50" spans="1:6">
      <c r="A50" t="str">
        <f t="shared" si="3"/>
        <v>武汉F货号</v>
      </c>
      <c r="B50" t="str">
        <f t="shared" si="4"/>
        <v>武汉F</v>
      </c>
      <c r="C50" t="s">
        <v>46</v>
      </c>
      <c r="D50" t="s">
        <v>128</v>
      </c>
      <c r="E50">
        <v>0</v>
      </c>
      <c r="F50">
        <f t="shared" si="5"/>
        <v>0</v>
      </c>
    </row>
    <row r="51" spans="1:6">
      <c r="A51" t="str">
        <f t="shared" si="3"/>
        <v>武汉XXL货号</v>
      </c>
      <c r="B51" t="str">
        <f t="shared" si="4"/>
        <v>武汉XXL</v>
      </c>
      <c r="C51" t="s">
        <v>46</v>
      </c>
      <c r="D51" t="s">
        <v>129</v>
      </c>
      <c r="E51">
        <v>0</v>
      </c>
      <c r="F51">
        <f t="shared" si="5"/>
        <v>0</v>
      </c>
    </row>
    <row r="52" spans="1:6">
      <c r="A52" t="str">
        <f t="shared" si="3"/>
        <v>武汉XS货号</v>
      </c>
      <c r="B52" t="str">
        <f t="shared" si="4"/>
        <v>武汉XS</v>
      </c>
      <c r="C52" t="s">
        <v>46</v>
      </c>
      <c r="D52" t="s">
        <v>130</v>
      </c>
      <c r="E52">
        <v>0</v>
      </c>
      <c r="F52">
        <f t="shared" si="5"/>
        <v>0</v>
      </c>
    </row>
    <row r="53" spans="1:6">
      <c r="A53" t="str">
        <f t="shared" si="3"/>
        <v>武汉L货号</v>
      </c>
      <c r="B53" t="str">
        <f t="shared" si="4"/>
        <v>武汉L</v>
      </c>
      <c r="C53" t="s">
        <v>46</v>
      </c>
      <c r="D53" t="s">
        <v>131</v>
      </c>
      <c r="E53">
        <v>0</v>
      </c>
      <c r="F53">
        <f t="shared" si="5"/>
        <v>0</v>
      </c>
    </row>
    <row r="54" spans="1:6">
      <c r="A54" t="str">
        <f t="shared" si="3"/>
        <v>武汉M货号</v>
      </c>
      <c r="B54" t="str">
        <f t="shared" si="4"/>
        <v>武汉M</v>
      </c>
      <c r="C54" t="s">
        <v>46</v>
      </c>
      <c r="D54" t="s">
        <v>132</v>
      </c>
      <c r="E54">
        <v>0</v>
      </c>
      <c r="F54">
        <f t="shared" si="5"/>
        <v>0</v>
      </c>
    </row>
    <row r="55" spans="1:6">
      <c r="A55" t="str">
        <f t="shared" si="3"/>
        <v>武汉S货号</v>
      </c>
      <c r="B55" t="str">
        <f t="shared" si="4"/>
        <v>武汉S</v>
      </c>
      <c r="C55" t="s">
        <v>46</v>
      </c>
      <c r="D55" t="s">
        <v>133</v>
      </c>
      <c r="E55">
        <v>0</v>
      </c>
      <c r="F55">
        <f t="shared" si="5"/>
        <v>0</v>
      </c>
    </row>
    <row r="56" spans="1:6">
      <c r="A56" t="str">
        <f t="shared" si="3"/>
        <v>广州期货仓F货号</v>
      </c>
      <c r="B56" t="str">
        <f t="shared" si="4"/>
        <v>广州期货仓F</v>
      </c>
      <c r="C56" t="s">
        <v>46</v>
      </c>
      <c r="D56" t="s">
        <v>134</v>
      </c>
      <c r="E56">
        <v>0</v>
      </c>
      <c r="F56">
        <f t="shared" si="5"/>
        <v>0</v>
      </c>
    </row>
    <row r="57" spans="1:6">
      <c r="A57" t="str">
        <f t="shared" si="3"/>
        <v>南浦拍照样衣仓XS货号</v>
      </c>
      <c r="B57" t="str">
        <f t="shared" si="4"/>
        <v>南浦拍照样衣仓XS</v>
      </c>
      <c r="C57" t="s">
        <v>46</v>
      </c>
      <c r="D57" t="s">
        <v>135</v>
      </c>
      <c r="E57">
        <v>0</v>
      </c>
      <c r="F57">
        <f t="shared" si="5"/>
        <v>0</v>
      </c>
    </row>
    <row r="58" spans="1:6">
      <c r="A58" t="str">
        <f t="shared" si="3"/>
        <v>南浦拍照样衣仓M货号</v>
      </c>
      <c r="B58" t="str">
        <f t="shared" si="4"/>
        <v>南浦拍照样衣仓M</v>
      </c>
      <c r="C58" t="s">
        <v>46</v>
      </c>
      <c r="D58" t="s">
        <v>136</v>
      </c>
      <c r="E58">
        <v>0</v>
      </c>
      <c r="F58">
        <f t="shared" si="5"/>
        <v>0</v>
      </c>
    </row>
    <row r="59" spans="1:6">
      <c r="A59" t="str">
        <f t="shared" si="3"/>
        <v>南浦拍照样衣仓S货号</v>
      </c>
      <c r="B59" t="str">
        <f t="shared" si="4"/>
        <v>南浦拍照样衣仓S</v>
      </c>
      <c r="C59" t="s">
        <v>46</v>
      </c>
      <c r="D59" t="s">
        <v>137</v>
      </c>
      <c r="E59">
        <v>0</v>
      </c>
      <c r="F59">
        <f t="shared" si="5"/>
        <v>0</v>
      </c>
    </row>
    <row r="60" spans="1:6">
      <c r="A60" t="str">
        <f t="shared" si="3"/>
        <v>南浦正品仓F货号</v>
      </c>
      <c r="B60" t="str">
        <f t="shared" si="4"/>
        <v>南浦正品仓F</v>
      </c>
      <c r="C60" t="s">
        <v>46</v>
      </c>
      <c r="D60" t="s">
        <v>138</v>
      </c>
      <c r="E60">
        <v>0</v>
      </c>
      <c r="F60">
        <f t="shared" si="5"/>
        <v>0</v>
      </c>
    </row>
    <row r="61" spans="1:6">
      <c r="A61" t="str">
        <f t="shared" si="3"/>
        <v>广州期货仓XXL货号</v>
      </c>
      <c r="B61" t="str">
        <f t="shared" si="4"/>
        <v>广州期货仓XXL</v>
      </c>
      <c r="C61" t="s">
        <v>46</v>
      </c>
      <c r="D61" t="s">
        <v>139</v>
      </c>
      <c r="E61">
        <v>0</v>
      </c>
      <c r="F61">
        <f t="shared" si="5"/>
        <v>0</v>
      </c>
    </row>
    <row r="62" spans="1:6">
      <c r="A62" t="str">
        <f t="shared" si="3"/>
        <v>广州期货仓XL货号</v>
      </c>
      <c r="B62" t="str">
        <f t="shared" si="4"/>
        <v>广州期货仓XL</v>
      </c>
      <c r="C62" t="s">
        <v>46</v>
      </c>
      <c r="D62" t="s">
        <v>140</v>
      </c>
      <c r="E62">
        <v>0</v>
      </c>
      <c r="F62">
        <f t="shared" si="5"/>
        <v>0</v>
      </c>
    </row>
    <row r="63" spans="1:6">
      <c r="A63" t="str">
        <f t="shared" si="3"/>
        <v>广州期货仓L货号</v>
      </c>
      <c r="B63" t="str">
        <f t="shared" si="4"/>
        <v>广州期货仓L</v>
      </c>
      <c r="C63" t="s">
        <v>46</v>
      </c>
      <c r="D63" t="s">
        <v>141</v>
      </c>
      <c r="E63">
        <v>0</v>
      </c>
      <c r="F63">
        <f t="shared" si="5"/>
        <v>0</v>
      </c>
    </row>
    <row r="64" spans="1:6">
      <c r="A64" t="str">
        <f t="shared" si="3"/>
        <v>南浦正品仓XXL货号</v>
      </c>
      <c r="B64" t="str">
        <f t="shared" si="4"/>
        <v>南浦正品仓XXL</v>
      </c>
      <c r="C64" t="s">
        <v>46</v>
      </c>
      <c r="D64" t="s">
        <v>142</v>
      </c>
      <c r="E64">
        <v>0</v>
      </c>
      <c r="F64">
        <f t="shared" si="5"/>
        <v>0</v>
      </c>
    </row>
    <row r="65" spans="1:6">
      <c r="A65" t="str">
        <f t="shared" si="3"/>
        <v>南浦正品仓XL货号</v>
      </c>
      <c r="B65" t="str">
        <f t="shared" si="4"/>
        <v>南浦正品仓XL</v>
      </c>
      <c r="C65" t="s">
        <v>46</v>
      </c>
      <c r="D65" t="s">
        <v>143</v>
      </c>
      <c r="E65">
        <v>0</v>
      </c>
      <c r="F65">
        <f t="shared" si="5"/>
        <v>0</v>
      </c>
    </row>
    <row r="66" spans="1:6">
      <c r="A66" t="str">
        <f t="shared" si="3"/>
        <v>南浦正品仓L货号</v>
      </c>
      <c r="B66" t="str">
        <f t="shared" si="4"/>
        <v>南浦正品仓L</v>
      </c>
      <c r="C66" t="s">
        <v>46</v>
      </c>
      <c r="D66" t="s">
        <v>144</v>
      </c>
      <c r="E66">
        <v>0</v>
      </c>
      <c r="F66">
        <f t="shared" si="5"/>
        <v>0</v>
      </c>
    </row>
    <row r="67" spans="1:6">
      <c r="A67" t="str">
        <f t="shared" si="3"/>
        <v>南浦正品仓M货号</v>
      </c>
      <c r="B67" t="str">
        <f t="shared" si="4"/>
        <v>南浦正品仓M</v>
      </c>
      <c r="C67" t="s">
        <v>46</v>
      </c>
      <c r="D67" t="s">
        <v>145</v>
      </c>
      <c r="E67">
        <v>0</v>
      </c>
      <c r="F67">
        <f t="shared" si="5"/>
        <v>0</v>
      </c>
    </row>
    <row r="68" spans="1:6">
      <c r="A68" t="str">
        <f t="shared" si="3"/>
        <v>南浦正品仓S货号</v>
      </c>
      <c r="B68" t="str">
        <f t="shared" si="4"/>
        <v>南浦正品仓S</v>
      </c>
      <c r="C68" t="s">
        <v>46</v>
      </c>
      <c r="D68" t="s">
        <v>146</v>
      </c>
      <c r="E68">
        <v>0</v>
      </c>
      <c r="F68">
        <f t="shared" si="5"/>
        <v>0</v>
      </c>
    </row>
    <row r="69" spans="1:6">
      <c r="A69" t="str">
        <f t="shared" ref="A69:A100" si="6">B69&amp;C69</f>
        <v>南浦正品仓XS货号</v>
      </c>
      <c r="B69" t="str">
        <f t="shared" ref="B69:B100" si="7">RIGHT(D69,LEN(D69)-FIND(":",D69,1))</f>
        <v>南浦正品仓XS</v>
      </c>
      <c r="C69" t="s">
        <v>46</v>
      </c>
      <c r="D69" t="s">
        <v>147</v>
      </c>
      <c r="E69">
        <v>0</v>
      </c>
      <c r="F69">
        <f t="shared" ref="F69:F93" si="8">E69</f>
        <v>0</v>
      </c>
    </row>
    <row r="70" spans="1:6">
      <c r="A70" t="str">
        <f t="shared" si="6"/>
        <v>大货样衣仓XXL货号</v>
      </c>
      <c r="B70" t="str">
        <f t="shared" si="7"/>
        <v>大货样衣仓XXL</v>
      </c>
      <c r="C70" t="s">
        <v>46</v>
      </c>
      <c r="D70" t="s">
        <v>148</v>
      </c>
      <c r="E70">
        <v>0</v>
      </c>
      <c r="F70">
        <f t="shared" si="8"/>
        <v>0</v>
      </c>
    </row>
    <row r="71" spans="1:6">
      <c r="A71" t="str">
        <f t="shared" si="6"/>
        <v>大货样衣仓M货号</v>
      </c>
      <c r="B71" t="str">
        <f t="shared" si="7"/>
        <v>大货样衣仓M</v>
      </c>
      <c r="C71" t="s">
        <v>46</v>
      </c>
      <c r="D71" t="s">
        <v>149</v>
      </c>
      <c r="E71">
        <v>0</v>
      </c>
      <c r="F71">
        <f t="shared" si="8"/>
        <v>0</v>
      </c>
    </row>
    <row r="72" spans="1:6">
      <c r="A72" t="str">
        <f t="shared" si="6"/>
        <v>大货样衣仓XL货号</v>
      </c>
      <c r="B72" t="str">
        <f t="shared" si="7"/>
        <v>大货样衣仓XL</v>
      </c>
      <c r="C72" t="s">
        <v>46</v>
      </c>
      <c r="D72" t="s">
        <v>150</v>
      </c>
      <c r="E72">
        <v>0</v>
      </c>
      <c r="F72">
        <f t="shared" si="8"/>
        <v>0</v>
      </c>
    </row>
    <row r="73" spans="1:6">
      <c r="A73" t="str">
        <f t="shared" si="6"/>
        <v>大货样衣仓L货号</v>
      </c>
      <c r="B73" t="str">
        <f t="shared" si="7"/>
        <v>大货样衣仓L</v>
      </c>
      <c r="C73" t="s">
        <v>46</v>
      </c>
      <c r="D73" t="s">
        <v>151</v>
      </c>
      <c r="E73">
        <v>0</v>
      </c>
      <c r="F73">
        <f t="shared" si="8"/>
        <v>0</v>
      </c>
    </row>
    <row r="74" spans="1:6">
      <c r="A74" t="str">
        <f t="shared" si="6"/>
        <v>大货样衣仓S货号</v>
      </c>
      <c r="B74" t="str">
        <f t="shared" si="7"/>
        <v>大货样衣仓S</v>
      </c>
      <c r="C74" t="s">
        <v>46</v>
      </c>
      <c r="D74" t="s">
        <v>152</v>
      </c>
      <c r="E74">
        <v>0</v>
      </c>
      <c r="F74">
        <f t="shared" si="8"/>
        <v>0</v>
      </c>
    </row>
    <row r="75" spans="1:6">
      <c r="A75" t="str">
        <f t="shared" si="6"/>
        <v>大货样衣仓XS货号</v>
      </c>
      <c r="B75" t="str">
        <f t="shared" si="7"/>
        <v>大货样衣仓XS</v>
      </c>
      <c r="C75" t="s">
        <v>46</v>
      </c>
      <c r="D75" t="s">
        <v>153</v>
      </c>
      <c r="E75">
        <v>0</v>
      </c>
      <c r="F75">
        <f t="shared" si="8"/>
        <v>0</v>
      </c>
    </row>
    <row r="76" spans="1:6">
      <c r="A76" t="str">
        <f t="shared" si="6"/>
        <v>南浦拍照样衣仓F货号</v>
      </c>
      <c r="B76" t="str">
        <f t="shared" si="7"/>
        <v>南浦拍照样衣仓F</v>
      </c>
      <c r="C76" t="s">
        <v>46</v>
      </c>
      <c r="D76" t="s">
        <v>154</v>
      </c>
      <c r="E76">
        <v>0</v>
      </c>
      <c r="F76">
        <f t="shared" si="8"/>
        <v>0</v>
      </c>
    </row>
    <row r="77" spans="1:6">
      <c r="A77" t="str">
        <f t="shared" si="6"/>
        <v>南浦拍照样衣仓XXL货号</v>
      </c>
      <c r="B77" t="str">
        <f t="shared" si="7"/>
        <v>南浦拍照样衣仓XXL</v>
      </c>
      <c r="C77" t="s">
        <v>46</v>
      </c>
      <c r="D77" t="s">
        <v>155</v>
      </c>
      <c r="E77">
        <v>0</v>
      </c>
      <c r="F77">
        <f t="shared" si="8"/>
        <v>0</v>
      </c>
    </row>
    <row r="78" spans="1:6">
      <c r="A78" t="str">
        <f t="shared" si="6"/>
        <v>南浦拍照样衣仓XL货号</v>
      </c>
      <c r="B78" t="str">
        <f t="shared" si="7"/>
        <v>南浦拍照样衣仓XL</v>
      </c>
      <c r="C78" t="s">
        <v>46</v>
      </c>
      <c r="D78" t="s">
        <v>156</v>
      </c>
      <c r="E78">
        <v>0</v>
      </c>
      <c r="F78">
        <f t="shared" si="8"/>
        <v>0</v>
      </c>
    </row>
    <row r="79" spans="1:6">
      <c r="A79" t="str">
        <f t="shared" si="6"/>
        <v>香港仓XS货号</v>
      </c>
      <c r="B79" t="str">
        <f t="shared" si="7"/>
        <v>香港仓XS</v>
      </c>
      <c r="C79" t="s">
        <v>46</v>
      </c>
      <c r="D79" t="s">
        <v>157</v>
      </c>
      <c r="E79">
        <v>0</v>
      </c>
      <c r="F79">
        <f t="shared" si="8"/>
        <v>0</v>
      </c>
    </row>
    <row r="80" spans="1:6">
      <c r="A80" t="str">
        <f t="shared" si="6"/>
        <v>南浦拍照样衣仓L货号</v>
      </c>
      <c r="B80" t="str">
        <f t="shared" si="7"/>
        <v>南浦拍照样衣仓L</v>
      </c>
      <c r="C80" t="s">
        <v>46</v>
      </c>
      <c r="D80" t="s">
        <v>158</v>
      </c>
      <c r="E80">
        <v>0</v>
      </c>
      <c r="F80">
        <f t="shared" si="8"/>
        <v>0</v>
      </c>
    </row>
    <row r="81" spans="1:6">
      <c r="A81" t="str">
        <f t="shared" si="6"/>
        <v>大货样衣仓F货号</v>
      </c>
      <c r="B81" t="str">
        <f t="shared" si="7"/>
        <v>大货样衣仓F</v>
      </c>
      <c r="C81" t="s">
        <v>46</v>
      </c>
      <c r="D81" t="s">
        <v>159</v>
      </c>
      <c r="E81">
        <v>0</v>
      </c>
      <c r="F81">
        <f t="shared" si="8"/>
        <v>0</v>
      </c>
    </row>
    <row r="82" spans="1:6">
      <c r="A82" t="str">
        <f t="shared" si="6"/>
        <v>香港仓L货号</v>
      </c>
      <c r="B82" t="str">
        <f t="shared" si="7"/>
        <v>香港仓L</v>
      </c>
      <c r="C82" t="s">
        <v>46</v>
      </c>
      <c r="D82" t="s">
        <v>160</v>
      </c>
      <c r="E82">
        <v>0</v>
      </c>
      <c r="F82">
        <f t="shared" si="8"/>
        <v>0</v>
      </c>
    </row>
    <row r="83" spans="1:6">
      <c r="A83" t="str">
        <f t="shared" si="6"/>
        <v>香港仓M货号</v>
      </c>
      <c r="B83" t="str">
        <f t="shared" si="7"/>
        <v>香港仓M</v>
      </c>
      <c r="C83" t="s">
        <v>46</v>
      </c>
      <c r="D83" t="s">
        <v>161</v>
      </c>
      <c r="E83">
        <v>0</v>
      </c>
      <c r="F83">
        <f t="shared" si="8"/>
        <v>0</v>
      </c>
    </row>
    <row r="84" spans="1:6">
      <c r="A84" t="str">
        <f t="shared" si="6"/>
        <v>香港仓F货号</v>
      </c>
      <c r="B84" t="str">
        <f t="shared" si="7"/>
        <v>香港仓F</v>
      </c>
      <c r="C84" t="s">
        <v>46</v>
      </c>
      <c r="D84" t="s">
        <v>162</v>
      </c>
      <c r="E84">
        <v>0</v>
      </c>
      <c r="F84">
        <f t="shared" si="8"/>
        <v>0</v>
      </c>
    </row>
    <row r="85" spans="1:6">
      <c r="A85" t="str">
        <f t="shared" si="6"/>
        <v>香港仓XXL货号</v>
      </c>
      <c r="B85" t="str">
        <f t="shared" si="7"/>
        <v>香港仓XXL</v>
      </c>
      <c r="C85" t="s">
        <v>46</v>
      </c>
      <c r="D85" t="s">
        <v>163</v>
      </c>
      <c r="E85">
        <v>0</v>
      </c>
      <c r="F85">
        <f t="shared" si="8"/>
        <v>0</v>
      </c>
    </row>
    <row r="86" spans="1:6">
      <c r="A86" t="str">
        <f t="shared" si="6"/>
        <v>香港仓S货号</v>
      </c>
      <c r="B86" t="str">
        <f t="shared" si="7"/>
        <v>香港仓S</v>
      </c>
      <c r="C86" t="s">
        <v>46</v>
      </c>
      <c r="D86" t="s">
        <v>164</v>
      </c>
      <c r="E86">
        <v>0</v>
      </c>
      <c r="F86">
        <f t="shared" si="8"/>
        <v>0</v>
      </c>
    </row>
    <row r="87" spans="1:6">
      <c r="A87" t="str">
        <f t="shared" si="6"/>
        <v>香港仓XL货号</v>
      </c>
      <c r="B87" t="str">
        <f t="shared" si="7"/>
        <v>香港仓XL</v>
      </c>
      <c r="C87" t="s">
        <v>46</v>
      </c>
      <c r="D87" t="s">
        <v>165</v>
      </c>
      <c r="E87">
        <v>0</v>
      </c>
      <c r="F87">
        <f t="shared" si="8"/>
        <v>0</v>
      </c>
    </row>
    <row r="88" spans="1:6">
      <c r="A88" t="str">
        <f t="shared" si="6"/>
        <v>广州期货仓MCW502KW0417B0</v>
      </c>
      <c r="B88" t="str">
        <f t="shared" si="7"/>
        <v>广州期货仓M</v>
      </c>
      <c r="C88" t="s">
        <v>166</v>
      </c>
      <c r="D88" t="s">
        <v>124</v>
      </c>
      <c r="E88">
        <v>9</v>
      </c>
      <c r="F88">
        <f t="shared" si="8"/>
        <v>9</v>
      </c>
    </row>
    <row r="89" spans="1:6">
      <c r="A89" t="str">
        <f t="shared" si="6"/>
        <v>广州期货仓XSCW502KW0417B0</v>
      </c>
      <c r="B89" t="str">
        <f t="shared" si="7"/>
        <v>广州期货仓XS</v>
      </c>
      <c r="C89" t="s">
        <v>166</v>
      </c>
      <c r="D89" t="s">
        <v>125</v>
      </c>
      <c r="E89">
        <v>0</v>
      </c>
      <c r="F89">
        <f t="shared" si="8"/>
        <v>0</v>
      </c>
    </row>
    <row r="90" spans="1:6">
      <c r="A90" t="str">
        <f t="shared" si="6"/>
        <v>广州期货仓SCW502KW0417B0</v>
      </c>
      <c r="B90" t="str">
        <f t="shared" si="7"/>
        <v>广州期货仓S</v>
      </c>
      <c r="C90" t="s">
        <v>166</v>
      </c>
      <c r="D90" t="s">
        <v>126</v>
      </c>
      <c r="E90">
        <v>5</v>
      </c>
      <c r="F90">
        <f t="shared" si="8"/>
        <v>5</v>
      </c>
    </row>
    <row r="91" spans="1:6">
      <c r="A91" t="str">
        <f t="shared" si="6"/>
        <v>武汉XLCW502KW0417B0</v>
      </c>
      <c r="B91" t="str">
        <f t="shared" si="7"/>
        <v>武汉XL</v>
      </c>
      <c r="C91" t="s">
        <v>166</v>
      </c>
      <c r="D91" t="s">
        <v>127</v>
      </c>
      <c r="F91">
        <f t="shared" si="8"/>
        <v>0</v>
      </c>
    </row>
    <row r="92" spans="1:6">
      <c r="A92" t="str">
        <f t="shared" si="6"/>
        <v>武汉FCW502KW0417B0</v>
      </c>
      <c r="B92" t="str">
        <f t="shared" si="7"/>
        <v>武汉F</v>
      </c>
      <c r="C92" t="s">
        <v>166</v>
      </c>
      <c r="D92" t="s">
        <v>128</v>
      </c>
      <c r="F92">
        <f t="shared" si="8"/>
        <v>0</v>
      </c>
    </row>
    <row r="93" spans="1:6">
      <c r="A93" t="str">
        <f t="shared" si="6"/>
        <v>武汉XXLCW502KW0417B0</v>
      </c>
      <c r="B93" t="str">
        <f t="shared" si="7"/>
        <v>武汉XXL</v>
      </c>
      <c r="C93" t="s">
        <v>166</v>
      </c>
      <c r="D93" t="s">
        <v>129</v>
      </c>
      <c r="F93">
        <f t="shared" si="8"/>
        <v>0</v>
      </c>
    </row>
    <row r="94" spans="1:6">
      <c r="A94" t="str">
        <f t="shared" si="6"/>
        <v>武汉XSCW502KW0417B0</v>
      </c>
      <c r="B94" t="str">
        <f t="shared" si="7"/>
        <v>武汉XS</v>
      </c>
      <c r="C94" t="s">
        <v>166</v>
      </c>
      <c r="D94" t="s">
        <v>130</v>
      </c>
      <c r="F94">
        <f t="shared" ref="F94:F123" si="9">E94</f>
        <v>0</v>
      </c>
    </row>
    <row r="95" spans="1:6">
      <c r="A95" t="str">
        <f t="shared" si="6"/>
        <v>武汉LCW502KW0417B0</v>
      </c>
      <c r="B95" t="str">
        <f t="shared" si="7"/>
        <v>武汉L</v>
      </c>
      <c r="C95" t="s">
        <v>166</v>
      </c>
      <c r="D95" t="s">
        <v>131</v>
      </c>
      <c r="F95">
        <f t="shared" si="9"/>
        <v>0</v>
      </c>
    </row>
    <row r="96" spans="1:6">
      <c r="A96" t="str">
        <f t="shared" si="6"/>
        <v>武汉MCW502KW0417B0</v>
      </c>
      <c r="B96" t="str">
        <f t="shared" si="7"/>
        <v>武汉M</v>
      </c>
      <c r="C96" t="s">
        <v>166</v>
      </c>
      <c r="D96" t="s">
        <v>132</v>
      </c>
      <c r="F96">
        <f t="shared" si="9"/>
        <v>0</v>
      </c>
    </row>
    <row r="97" spans="1:6">
      <c r="A97" t="str">
        <f t="shared" si="6"/>
        <v>武汉SCW502KW0417B0</v>
      </c>
      <c r="B97" t="str">
        <f t="shared" si="7"/>
        <v>武汉S</v>
      </c>
      <c r="C97" t="s">
        <v>166</v>
      </c>
      <c r="D97" t="s">
        <v>133</v>
      </c>
      <c r="F97">
        <f t="shared" si="9"/>
        <v>0</v>
      </c>
    </row>
    <row r="98" spans="1:6">
      <c r="A98" t="str">
        <f t="shared" si="6"/>
        <v>广州期货仓FCW502KW0417B0</v>
      </c>
      <c r="B98" t="str">
        <f t="shared" si="7"/>
        <v>广州期货仓F</v>
      </c>
      <c r="C98" t="s">
        <v>166</v>
      </c>
      <c r="D98" t="s">
        <v>134</v>
      </c>
      <c r="F98">
        <f t="shared" si="9"/>
        <v>0</v>
      </c>
    </row>
    <row r="99" spans="1:6">
      <c r="A99" t="str">
        <f t="shared" si="6"/>
        <v>南浦拍照样衣仓XSCW502KW0417B0</v>
      </c>
      <c r="B99" t="str">
        <f t="shared" si="7"/>
        <v>南浦拍照样衣仓XS</v>
      </c>
      <c r="C99" t="s">
        <v>166</v>
      </c>
      <c r="D99" t="s">
        <v>135</v>
      </c>
      <c r="F99">
        <f t="shared" si="9"/>
        <v>0</v>
      </c>
    </row>
    <row r="100" spans="1:6">
      <c r="A100" t="str">
        <f t="shared" si="6"/>
        <v>南浦拍照样衣仓MCW502KW0417B0</v>
      </c>
      <c r="B100" t="str">
        <f t="shared" si="7"/>
        <v>南浦拍照样衣仓M</v>
      </c>
      <c r="C100" t="s">
        <v>166</v>
      </c>
      <c r="D100" t="s">
        <v>136</v>
      </c>
      <c r="F100">
        <f t="shared" si="9"/>
        <v>0</v>
      </c>
    </row>
    <row r="101" spans="1:6">
      <c r="A101" t="str">
        <f t="shared" ref="A101:A123" si="10">B101&amp;C101</f>
        <v>南浦拍照样衣仓SCW502KW0417B0</v>
      </c>
      <c r="B101" t="str">
        <f t="shared" ref="B101:B123" si="11">RIGHT(D101,LEN(D101)-FIND(":",D101,1))</f>
        <v>南浦拍照样衣仓S</v>
      </c>
      <c r="C101" t="s">
        <v>166</v>
      </c>
      <c r="D101" t="s">
        <v>137</v>
      </c>
      <c r="F101">
        <f t="shared" si="9"/>
        <v>0</v>
      </c>
    </row>
    <row r="102" spans="1:6">
      <c r="A102" t="str">
        <f t="shared" si="10"/>
        <v>南浦正品仓FCW502KW0417B0</v>
      </c>
      <c r="B102" t="str">
        <f t="shared" si="11"/>
        <v>南浦正品仓F</v>
      </c>
      <c r="C102" t="s">
        <v>166</v>
      </c>
      <c r="D102" t="s">
        <v>138</v>
      </c>
      <c r="E102">
        <v>0</v>
      </c>
      <c r="F102">
        <f t="shared" si="9"/>
        <v>0</v>
      </c>
    </row>
    <row r="103" spans="1:6">
      <c r="A103" t="str">
        <f t="shared" si="10"/>
        <v>广州期货仓XXLCW502KW0417B0</v>
      </c>
      <c r="B103" t="str">
        <f t="shared" si="11"/>
        <v>广州期货仓XXL</v>
      </c>
      <c r="C103" t="s">
        <v>166</v>
      </c>
      <c r="D103" t="s">
        <v>139</v>
      </c>
      <c r="F103">
        <f t="shared" si="9"/>
        <v>0</v>
      </c>
    </row>
    <row r="104" spans="1:6">
      <c r="A104" t="str">
        <f t="shared" si="10"/>
        <v>广州期货仓XLCW502KW0417B0</v>
      </c>
      <c r="B104" t="str">
        <f t="shared" si="11"/>
        <v>广州期货仓XL</v>
      </c>
      <c r="C104" t="s">
        <v>166</v>
      </c>
      <c r="D104" t="s">
        <v>140</v>
      </c>
      <c r="F104">
        <f t="shared" si="9"/>
        <v>0</v>
      </c>
    </row>
    <row r="105" spans="1:6">
      <c r="A105" t="str">
        <f t="shared" si="10"/>
        <v>广州期货仓LCW502KW0417B0</v>
      </c>
      <c r="B105" t="str">
        <f t="shared" si="11"/>
        <v>广州期货仓L</v>
      </c>
      <c r="C105" t="s">
        <v>166</v>
      </c>
      <c r="D105" t="s">
        <v>141</v>
      </c>
      <c r="E105">
        <v>6</v>
      </c>
      <c r="F105">
        <f t="shared" si="9"/>
        <v>6</v>
      </c>
    </row>
    <row r="106" spans="1:6">
      <c r="A106" t="str">
        <f t="shared" si="10"/>
        <v>南浦正品仓XXLCW502KW0417B0</v>
      </c>
      <c r="B106" t="str">
        <f t="shared" si="11"/>
        <v>南浦正品仓XXL</v>
      </c>
      <c r="C106" t="s">
        <v>166</v>
      </c>
      <c r="D106" t="s">
        <v>142</v>
      </c>
      <c r="F106">
        <f t="shared" si="9"/>
        <v>0</v>
      </c>
    </row>
    <row r="107" spans="1:6">
      <c r="A107" t="str">
        <f t="shared" si="10"/>
        <v>南浦正品仓XLCW502KW0417B0</v>
      </c>
      <c r="B107" t="str">
        <f t="shared" si="11"/>
        <v>南浦正品仓XL</v>
      </c>
      <c r="C107" t="s">
        <v>166</v>
      </c>
      <c r="D107" t="s">
        <v>143</v>
      </c>
      <c r="E107">
        <v>2</v>
      </c>
      <c r="F107">
        <f t="shared" si="9"/>
        <v>2</v>
      </c>
    </row>
    <row r="108" spans="1:6">
      <c r="A108" t="str">
        <f t="shared" si="10"/>
        <v>南浦正品仓LCW502KW0417B0</v>
      </c>
      <c r="B108" t="str">
        <f t="shared" si="11"/>
        <v>南浦正品仓L</v>
      </c>
      <c r="C108" t="s">
        <v>166</v>
      </c>
      <c r="D108" t="s">
        <v>144</v>
      </c>
      <c r="E108">
        <v>2</v>
      </c>
      <c r="F108">
        <f t="shared" si="9"/>
        <v>2</v>
      </c>
    </row>
    <row r="109" spans="1:6">
      <c r="A109" t="str">
        <f t="shared" si="10"/>
        <v>南浦正品仓MCW502KW0417B0</v>
      </c>
      <c r="B109" t="str">
        <f t="shared" si="11"/>
        <v>南浦正品仓M</v>
      </c>
      <c r="C109" t="s">
        <v>166</v>
      </c>
      <c r="D109" t="s">
        <v>145</v>
      </c>
      <c r="E109">
        <v>4</v>
      </c>
      <c r="F109">
        <f t="shared" si="9"/>
        <v>4</v>
      </c>
    </row>
    <row r="110" spans="1:6">
      <c r="A110" t="str">
        <f t="shared" si="10"/>
        <v>南浦正品仓SCW502KW0417B0</v>
      </c>
      <c r="B110" t="str">
        <f t="shared" si="11"/>
        <v>南浦正品仓S</v>
      </c>
      <c r="C110" t="s">
        <v>166</v>
      </c>
      <c r="D110" t="s">
        <v>146</v>
      </c>
      <c r="E110">
        <v>6</v>
      </c>
      <c r="F110">
        <f t="shared" si="9"/>
        <v>6</v>
      </c>
    </row>
    <row r="111" spans="1:6">
      <c r="A111" t="str">
        <f t="shared" si="10"/>
        <v>南浦正品仓XSCW502KW0417B0</v>
      </c>
      <c r="B111" t="str">
        <f t="shared" si="11"/>
        <v>南浦正品仓XS</v>
      </c>
      <c r="C111" t="s">
        <v>166</v>
      </c>
      <c r="D111" t="s">
        <v>147</v>
      </c>
      <c r="E111">
        <v>0</v>
      </c>
      <c r="F111">
        <f t="shared" si="9"/>
        <v>0</v>
      </c>
    </row>
    <row r="112" spans="1:6">
      <c r="A112" t="str">
        <f t="shared" si="10"/>
        <v>大货样衣仓XXLCW502KW0417B0</v>
      </c>
      <c r="B112" t="str">
        <f t="shared" si="11"/>
        <v>大货样衣仓XXL</v>
      </c>
      <c r="C112" t="s">
        <v>166</v>
      </c>
      <c r="D112" t="s">
        <v>148</v>
      </c>
      <c r="F112">
        <f t="shared" si="9"/>
        <v>0</v>
      </c>
    </row>
    <row r="113" spans="1:6">
      <c r="A113" t="str">
        <f t="shared" si="10"/>
        <v>大货样衣仓MCW502KW0417B0</v>
      </c>
      <c r="B113" t="str">
        <f t="shared" si="11"/>
        <v>大货样衣仓M</v>
      </c>
      <c r="C113" t="s">
        <v>166</v>
      </c>
      <c r="D113" t="s">
        <v>149</v>
      </c>
      <c r="F113">
        <f t="shared" si="9"/>
        <v>0</v>
      </c>
    </row>
    <row r="114" spans="1:6">
      <c r="A114" t="str">
        <f t="shared" si="10"/>
        <v>大货样衣仓XLCW502KW0417B0</v>
      </c>
      <c r="B114" t="str">
        <f t="shared" si="11"/>
        <v>大货样衣仓XL</v>
      </c>
      <c r="C114" t="s">
        <v>166</v>
      </c>
      <c r="D114" t="s">
        <v>150</v>
      </c>
      <c r="F114">
        <f t="shared" si="9"/>
        <v>0</v>
      </c>
    </row>
    <row r="115" spans="1:6">
      <c r="A115" t="str">
        <f t="shared" si="10"/>
        <v>大货样衣仓LCW502KW0417B0</v>
      </c>
      <c r="B115" t="str">
        <f t="shared" si="11"/>
        <v>大货样衣仓L</v>
      </c>
      <c r="C115" t="s">
        <v>166</v>
      </c>
      <c r="D115" t="s">
        <v>151</v>
      </c>
      <c r="E115"/>
      <c r="F115">
        <f t="shared" si="9"/>
        <v>0</v>
      </c>
    </row>
    <row r="116" spans="1:6">
      <c r="A116" t="str">
        <f t="shared" si="10"/>
        <v>大货样衣仓SCW502KW0417B0</v>
      </c>
      <c r="B116" t="str">
        <f t="shared" si="11"/>
        <v>大货样衣仓S</v>
      </c>
      <c r="C116" t="s">
        <v>166</v>
      </c>
      <c r="D116" t="s">
        <v>152</v>
      </c>
      <c r="E116">
        <v>1</v>
      </c>
      <c r="F116">
        <f t="shared" si="9"/>
        <v>1</v>
      </c>
    </row>
    <row r="117" spans="1:6">
      <c r="A117" t="str">
        <f t="shared" si="10"/>
        <v>大货样衣仓XSCW502KW0417B0</v>
      </c>
      <c r="B117" t="str">
        <f t="shared" si="11"/>
        <v>大货样衣仓XS</v>
      </c>
      <c r="C117" t="s">
        <v>166</v>
      </c>
      <c r="D117" t="s">
        <v>153</v>
      </c>
      <c r="F117">
        <f t="shared" si="9"/>
        <v>0</v>
      </c>
    </row>
    <row r="118" spans="1:6">
      <c r="A118" t="str">
        <f t="shared" si="10"/>
        <v>南浦拍照样衣仓FCW502KW0417B0</v>
      </c>
      <c r="B118" t="str">
        <f t="shared" si="11"/>
        <v>南浦拍照样衣仓F</v>
      </c>
      <c r="C118" t="s">
        <v>166</v>
      </c>
      <c r="D118" t="s">
        <v>154</v>
      </c>
      <c r="F118">
        <f t="shared" si="9"/>
        <v>0</v>
      </c>
    </row>
    <row r="119" spans="1:6">
      <c r="A119" t="str">
        <f t="shared" si="10"/>
        <v>南浦拍照样衣仓XXLCW502KW0417B0</v>
      </c>
      <c r="B119" t="str">
        <f t="shared" si="11"/>
        <v>南浦拍照样衣仓XXL</v>
      </c>
      <c r="C119" t="s">
        <v>166</v>
      </c>
      <c r="D119" t="s">
        <v>155</v>
      </c>
      <c r="F119">
        <f t="shared" si="9"/>
        <v>0</v>
      </c>
    </row>
    <row r="120" spans="1:6">
      <c r="A120" t="str">
        <f t="shared" si="10"/>
        <v>南浦拍照样衣仓XLCW502KW0417B0</v>
      </c>
      <c r="B120" t="str">
        <f t="shared" si="11"/>
        <v>南浦拍照样衣仓XL</v>
      </c>
      <c r="C120" t="s">
        <v>166</v>
      </c>
      <c r="D120" t="s">
        <v>156</v>
      </c>
      <c r="F120">
        <f t="shared" si="9"/>
        <v>0</v>
      </c>
    </row>
    <row r="121" spans="1:6">
      <c r="A121" t="str">
        <f t="shared" si="10"/>
        <v>香港仓XSCW502KW0417B0</v>
      </c>
      <c r="B121" t="str">
        <f t="shared" si="11"/>
        <v>香港仓XS</v>
      </c>
      <c r="C121" t="s">
        <v>166</v>
      </c>
      <c r="D121" t="s">
        <v>157</v>
      </c>
      <c r="E121">
        <v>0</v>
      </c>
      <c r="F121">
        <f t="shared" si="9"/>
        <v>0</v>
      </c>
    </row>
    <row r="122" spans="1:6">
      <c r="A122" t="str">
        <f t="shared" si="10"/>
        <v>南浦拍照样衣仓LCW502KW0417B0</v>
      </c>
      <c r="B122" t="str">
        <f t="shared" si="11"/>
        <v>南浦拍照样衣仓L</v>
      </c>
      <c r="C122" t="s">
        <v>166</v>
      </c>
      <c r="D122" t="s">
        <v>158</v>
      </c>
      <c r="E122"/>
      <c r="F122">
        <f t="shared" si="9"/>
        <v>0</v>
      </c>
    </row>
    <row r="123" spans="1:6">
      <c r="A123" t="str">
        <f t="shared" si="10"/>
        <v>大货样衣仓FCW502KW0417B0</v>
      </c>
      <c r="B123" t="str">
        <f t="shared" si="11"/>
        <v>大货样衣仓F</v>
      </c>
      <c r="C123" t="s">
        <v>166</v>
      </c>
      <c r="D123" t="s">
        <v>159</v>
      </c>
      <c r="F123">
        <f t="shared" si="9"/>
        <v>0</v>
      </c>
    </row>
    <row r="124" spans="1:6">
      <c r="A124" t="str">
        <f t="shared" ref="A124:A155" si="12">B124&amp;C124</f>
        <v>香港仓LCW502KW0417B0</v>
      </c>
      <c r="B124" t="str">
        <f t="shared" ref="B124:B155" si="13">RIGHT(D124,LEN(D124)-FIND(":",D124,1))</f>
        <v>香港仓L</v>
      </c>
      <c r="C124" t="s">
        <v>166</v>
      </c>
      <c r="D124" t="s">
        <v>160</v>
      </c>
      <c r="E124">
        <v>12</v>
      </c>
      <c r="F124">
        <f t="shared" ref="F124:F155" si="14">E124</f>
        <v>12</v>
      </c>
    </row>
    <row r="125" spans="1:6">
      <c r="A125" t="str">
        <f t="shared" si="12"/>
        <v>香港仓MCW502KW0417B0</v>
      </c>
      <c r="B125" t="str">
        <f t="shared" si="13"/>
        <v>香港仓M</v>
      </c>
      <c r="C125" t="s">
        <v>166</v>
      </c>
      <c r="D125" t="s">
        <v>161</v>
      </c>
      <c r="E125">
        <v>18</v>
      </c>
      <c r="F125">
        <f t="shared" si="14"/>
        <v>18</v>
      </c>
    </row>
    <row r="126" spans="1:6">
      <c r="A126" t="str">
        <f t="shared" si="12"/>
        <v>香港仓FCW502KW0417B0</v>
      </c>
      <c r="B126" t="str">
        <f t="shared" si="13"/>
        <v>香港仓F</v>
      </c>
      <c r="C126" t="s">
        <v>166</v>
      </c>
      <c r="D126" t="s">
        <v>162</v>
      </c>
      <c r="F126">
        <f t="shared" si="14"/>
        <v>0</v>
      </c>
    </row>
    <row r="127" spans="1:6">
      <c r="A127" t="str">
        <f t="shared" si="12"/>
        <v>香港仓XXLCW502KW0417B0</v>
      </c>
      <c r="B127" t="str">
        <f t="shared" si="13"/>
        <v>香港仓XXL</v>
      </c>
      <c r="C127" t="s">
        <v>166</v>
      </c>
      <c r="D127" t="s">
        <v>163</v>
      </c>
      <c r="F127">
        <f t="shared" si="14"/>
        <v>0</v>
      </c>
    </row>
    <row r="128" spans="1:6">
      <c r="A128" t="str">
        <f t="shared" si="12"/>
        <v>香港仓SCW502KW0417B0</v>
      </c>
      <c r="B128" t="str">
        <f t="shared" si="13"/>
        <v>香港仓S</v>
      </c>
      <c r="C128" t="s">
        <v>166</v>
      </c>
      <c r="D128" t="s">
        <v>164</v>
      </c>
      <c r="E128">
        <v>27</v>
      </c>
      <c r="F128">
        <f t="shared" si="14"/>
        <v>27</v>
      </c>
    </row>
    <row r="129" spans="1:6">
      <c r="A129" t="str">
        <f t="shared" si="12"/>
        <v>香港仓XLCW502KW0417B0</v>
      </c>
      <c r="B129" t="str">
        <f t="shared" si="13"/>
        <v>香港仓XL</v>
      </c>
      <c r="C129" t="s">
        <v>166</v>
      </c>
      <c r="D129" t="s">
        <v>165</v>
      </c>
      <c r="E129">
        <v>9</v>
      </c>
      <c r="F129">
        <f t="shared" si="14"/>
        <v>9</v>
      </c>
    </row>
    <row r="130" spans="1:6">
      <c r="A130" t="str">
        <f t="shared" si="12"/>
        <v>广州期货仓MCW501KT0375B0</v>
      </c>
      <c r="B130" t="str">
        <f t="shared" si="13"/>
        <v>广州期货仓M</v>
      </c>
      <c r="C130" t="s">
        <v>167</v>
      </c>
      <c r="D130" t="s">
        <v>124</v>
      </c>
      <c r="E130">
        <v>8</v>
      </c>
      <c r="F130">
        <f t="shared" si="14"/>
        <v>8</v>
      </c>
    </row>
    <row r="131" spans="1:6">
      <c r="A131" t="str">
        <f t="shared" si="12"/>
        <v>广州期货仓XSCW501KT0375B0</v>
      </c>
      <c r="B131" t="str">
        <f t="shared" si="13"/>
        <v>广州期货仓XS</v>
      </c>
      <c r="C131" t="s">
        <v>167</v>
      </c>
      <c r="D131" t="s">
        <v>125</v>
      </c>
      <c r="E131">
        <v>0</v>
      </c>
      <c r="F131">
        <f t="shared" si="14"/>
        <v>0</v>
      </c>
    </row>
    <row r="132" spans="1:6">
      <c r="A132" t="str">
        <f t="shared" si="12"/>
        <v>广州期货仓SCW501KT0375B0</v>
      </c>
      <c r="B132" t="str">
        <f t="shared" si="13"/>
        <v>广州期货仓S</v>
      </c>
      <c r="C132" t="s">
        <v>167</v>
      </c>
      <c r="D132" t="s">
        <v>126</v>
      </c>
      <c r="E132">
        <v>0</v>
      </c>
      <c r="F132">
        <f t="shared" si="14"/>
        <v>0</v>
      </c>
    </row>
    <row r="133" spans="1:6">
      <c r="A133" t="str">
        <f t="shared" si="12"/>
        <v>武汉XLCW501KT0375B0</v>
      </c>
      <c r="B133" t="str">
        <f t="shared" si="13"/>
        <v>武汉XL</v>
      </c>
      <c r="C133" t="s">
        <v>167</v>
      </c>
      <c r="D133" t="s">
        <v>127</v>
      </c>
      <c r="F133">
        <f t="shared" si="14"/>
        <v>0</v>
      </c>
    </row>
    <row r="134" spans="1:6">
      <c r="A134" t="str">
        <f t="shared" si="12"/>
        <v>武汉FCW501KT0375B0</v>
      </c>
      <c r="B134" t="str">
        <f t="shared" si="13"/>
        <v>武汉F</v>
      </c>
      <c r="C134" t="s">
        <v>167</v>
      </c>
      <c r="D134" t="s">
        <v>128</v>
      </c>
      <c r="F134">
        <f t="shared" si="14"/>
        <v>0</v>
      </c>
    </row>
    <row r="135" spans="1:6">
      <c r="A135" t="str">
        <f t="shared" si="12"/>
        <v>武汉XXLCW501KT0375B0</v>
      </c>
      <c r="B135" t="str">
        <f t="shared" si="13"/>
        <v>武汉XXL</v>
      </c>
      <c r="C135" t="s">
        <v>167</v>
      </c>
      <c r="D135" t="s">
        <v>129</v>
      </c>
      <c r="F135">
        <f t="shared" si="14"/>
        <v>0</v>
      </c>
    </row>
    <row r="136" spans="1:6">
      <c r="A136" t="str">
        <f t="shared" si="12"/>
        <v>武汉XSCW501KT0375B0</v>
      </c>
      <c r="B136" t="str">
        <f t="shared" si="13"/>
        <v>武汉XS</v>
      </c>
      <c r="C136" t="s">
        <v>167</v>
      </c>
      <c r="D136" t="s">
        <v>130</v>
      </c>
      <c r="F136">
        <f t="shared" si="14"/>
        <v>0</v>
      </c>
    </row>
    <row r="137" spans="1:6">
      <c r="A137" t="str">
        <f t="shared" si="12"/>
        <v>武汉LCW501KT0375B0</v>
      </c>
      <c r="B137" t="str">
        <f t="shared" si="13"/>
        <v>武汉L</v>
      </c>
      <c r="C137" t="s">
        <v>167</v>
      </c>
      <c r="D137" t="s">
        <v>131</v>
      </c>
      <c r="F137">
        <f t="shared" si="14"/>
        <v>0</v>
      </c>
    </row>
    <row r="138" spans="1:6">
      <c r="A138" t="str">
        <f t="shared" si="12"/>
        <v>武汉MCW501KT0375B0</v>
      </c>
      <c r="B138" t="str">
        <f t="shared" si="13"/>
        <v>武汉M</v>
      </c>
      <c r="C138" t="s">
        <v>167</v>
      </c>
      <c r="D138" t="s">
        <v>132</v>
      </c>
      <c r="F138">
        <f t="shared" si="14"/>
        <v>0</v>
      </c>
    </row>
    <row r="139" spans="1:6">
      <c r="A139" t="str">
        <f t="shared" si="12"/>
        <v>武汉SCW501KT0375B0</v>
      </c>
      <c r="B139" t="str">
        <f t="shared" si="13"/>
        <v>武汉S</v>
      </c>
      <c r="C139" t="s">
        <v>167</v>
      </c>
      <c r="D139" t="s">
        <v>133</v>
      </c>
      <c r="F139">
        <f t="shared" si="14"/>
        <v>0</v>
      </c>
    </row>
    <row r="140" spans="1:6">
      <c r="A140" t="str">
        <f t="shared" si="12"/>
        <v>广州期货仓FCW501KT0375B0</v>
      </c>
      <c r="B140" t="str">
        <f t="shared" si="13"/>
        <v>广州期货仓F</v>
      </c>
      <c r="C140" t="s">
        <v>167</v>
      </c>
      <c r="D140" t="s">
        <v>134</v>
      </c>
      <c r="F140">
        <f t="shared" si="14"/>
        <v>0</v>
      </c>
    </row>
    <row r="141" spans="1:6">
      <c r="A141" t="str">
        <f t="shared" si="12"/>
        <v>南浦拍照样衣仓XSCW501KT0375B0</v>
      </c>
      <c r="B141" t="str">
        <f t="shared" si="13"/>
        <v>南浦拍照样衣仓XS</v>
      </c>
      <c r="C141" t="s">
        <v>167</v>
      </c>
      <c r="D141" t="s">
        <v>135</v>
      </c>
      <c r="F141">
        <f t="shared" si="14"/>
        <v>0</v>
      </c>
    </row>
    <row r="142" spans="1:6">
      <c r="A142" t="str">
        <f t="shared" si="12"/>
        <v>南浦拍照样衣仓MCW501KT0375B0</v>
      </c>
      <c r="B142" t="str">
        <f t="shared" si="13"/>
        <v>南浦拍照样衣仓M</v>
      </c>
      <c r="C142" t="s">
        <v>167</v>
      </c>
      <c r="D142" t="s">
        <v>136</v>
      </c>
      <c r="F142">
        <f t="shared" si="14"/>
        <v>0</v>
      </c>
    </row>
    <row r="143" spans="1:6">
      <c r="A143" t="str">
        <f t="shared" si="12"/>
        <v>南浦拍照样衣仓SCW501KT0375B0</v>
      </c>
      <c r="B143" t="str">
        <f t="shared" si="13"/>
        <v>南浦拍照样衣仓S</v>
      </c>
      <c r="C143" t="s">
        <v>167</v>
      </c>
      <c r="D143" t="s">
        <v>137</v>
      </c>
      <c r="F143">
        <f t="shared" si="14"/>
        <v>0</v>
      </c>
    </row>
    <row r="144" spans="1:6">
      <c r="A144" t="str">
        <f t="shared" si="12"/>
        <v>南浦正品仓FCW501KT0375B0</v>
      </c>
      <c r="B144" t="str">
        <f t="shared" si="13"/>
        <v>南浦正品仓F</v>
      </c>
      <c r="C144" t="s">
        <v>167</v>
      </c>
      <c r="D144" t="s">
        <v>138</v>
      </c>
      <c r="E144">
        <v>0</v>
      </c>
      <c r="F144">
        <f t="shared" si="14"/>
        <v>0</v>
      </c>
    </row>
    <row r="145" spans="1:6">
      <c r="A145" t="str">
        <f t="shared" si="12"/>
        <v>广州期货仓XXLCW501KT0375B0</v>
      </c>
      <c r="B145" t="str">
        <f t="shared" si="13"/>
        <v>广州期货仓XXL</v>
      </c>
      <c r="C145" t="s">
        <v>167</v>
      </c>
      <c r="D145" t="s">
        <v>139</v>
      </c>
      <c r="F145">
        <f t="shared" si="14"/>
        <v>0</v>
      </c>
    </row>
    <row r="146" spans="1:6">
      <c r="A146" t="str">
        <f t="shared" si="12"/>
        <v>广州期货仓XLCW501KT0375B0</v>
      </c>
      <c r="B146" t="str">
        <f t="shared" si="13"/>
        <v>广州期货仓XL</v>
      </c>
      <c r="C146" t="s">
        <v>167</v>
      </c>
      <c r="D146" t="s">
        <v>140</v>
      </c>
      <c r="F146">
        <f t="shared" si="14"/>
        <v>0</v>
      </c>
    </row>
    <row r="147" spans="1:6">
      <c r="A147" t="str">
        <f t="shared" si="12"/>
        <v>广州期货仓LCW501KT0375B0</v>
      </c>
      <c r="B147" t="str">
        <f t="shared" si="13"/>
        <v>广州期货仓L</v>
      </c>
      <c r="C147" t="s">
        <v>167</v>
      </c>
      <c r="D147" t="s">
        <v>141</v>
      </c>
      <c r="E147">
        <v>9</v>
      </c>
      <c r="F147">
        <f t="shared" si="14"/>
        <v>9</v>
      </c>
    </row>
    <row r="148" spans="1:6">
      <c r="A148" t="str">
        <f t="shared" si="12"/>
        <v>南浦正品仓XXLCW501KT0375B0</v>
      </c>
      <c r="B148" t="str">
        <f t="shared" si="13"/>
        <v>南浦正品仓XXL</v>
      </c>
      <c r="C148" t="s">
        <v>167</v>
      </c>
      <c r="D148" t="s">
        <v>142</v>
      </c>
      <c r="F148">
        <f t="shared" si="14"/>
        <v>0</v>
      </c>
    </row>
    <row r="149" spans="1:6">
      <c r="A149" t="str">
        <f t="shared" si="12"/>
        <v>南浦正品仓XLCW501KT0375B0</v>
      </c>
      <c r="B149" t="str">
        <f t="shared" si="13"/>
        <v>南浦正品仓XL</v>
      </c>
      <c r="C149" t="s">
        <v>167</v>
      </c>
      <c r="D149" t="s">
        <v>143</v>
      </c>
      <c r="E149">
        <v>0</v>
      </c>
      <c r="F149">
        <f t="shared" si="14"/>
        <v>0</v>
      </c>
    </row>
    <row r="150" spans="1:6">
      <c r="A150" t="str">
        <f t="shared" si="12"/>
        <v>南浦正品仓LCW501KT0375B0</v>
      </c>
      <c r="B150" t="str">
        <f t="shared" si="13"/>
        <v>南浦正品仓L</v>
      </c>
      <c r="C150" t="s">
        <v>167</v>
      </c>
      <c r="D150" t="s">
        <v>144</v>
      </c>
      <c r="E150">
        <v>2</v>
      </c>
      <c r="F150">
        <f t="shared" si="14"/>
        <v>2</v>
      </c>
    </row>
    <row r="151" spans="1:6">
      <c r="A151" t="str">
        <f t="shared" si="12"/>
        <v>南浦正品仓MCW501KT0375B0</v>
      </c>
      <c r="B151" t="str">
        <f t="shared" si="13"/>
        <v>南浦正品仓M</v>
      </c>
      <c r="C151" t="s">
        <v>167</v>
      </c>
      <c r="D151" t="s">
        <v>145</v>
      </c>
      <c r="E151">
        <v>8</v>
      </c>
      <c r="F151">
        <f t="shared" si="14"/>
        <v>8</v>
      </c>
    </row>
    <row r="152" spans="1:6">
      <c r="A152" t="str">
        <f t="shared" si="12"/>
        <v>南浦正品仓SCW501KT0375B0</v>
      </c>
      <c r="B152" t="str">
        <f t="shared" si="13"/>
        <v>南浦正品仓S</v>
      </c>
      <c r="C152" t="s">
        <v>167</v>
      </c>
      <c r="D152" t="s">
        <v>146</v>
      </c>
      <c r="E152">
        <v>15</v>
      </c>
      <c r="F152">
        <f t="shared" si="14"/>
        <v>15</v>
      </c>
    </row>
    <row r="153" spans="1:6">
      <c r="A153" t="str">
        <f t="shared" si="12"/>
        <v>南浦正品仓XSCW501KT0375B0</v>
      </c>
      <c r="B153" t="str">
        <f t="shared" si="13"/>
        <v>南浦正品仓XS</v>
      </c>
      <c r="C153" t="s">
        <v>167</v>
      </c>
      <c r="D153" t="s">
        <v>147</v>
      </c>
      <c r="E153">
        <v>5</v>
      </c>
      <c r="F153">
        <f t="shared" si="14"/>
        <v>5</v>
      </c>
    </row>
    <row r="154" spans="1:6">
      <c r="A154" t="str">
        <f t="shared" si="12"/>
        <v>大货样衣仓XXLCW501KT0375B0</v>
      </c>
      <c r="B154" t="str">
        <f t="shared" si="13"/>
        <v>大货样衣仓XXL</v>
      </c>
      <c r="C154" t="s">
        <v>167</v>
      </c>
      <c r="D154" t="s">
        <v>148</v>
      </c>
      <c r="F154">
        <f t="shared" si="14"/>
        <v>0</v>
      </c>
    </row>
    <row r="155" spans="1:6">
      <c r="A155" t="str">
        <f t="shared" si="12"/>
        <v>大货样衣仓MCW501KT0375B0</v>
      </c>
      <c r="B155" t="str">
        <f t="shared" si="13"/>
        <v>大货样衣仓M</v>
      </c>
      <c r="C155" t="s">
        <v>167</v>
      </c>
      <c r="D155" t="s">
        <v>149</v>
      </c>
      <c r="F155">
        <f t="shared" si="14"/>
        <v>0</v>
      </c>
    </row>
    <row r="156" spans="1:6">
      <c r="A156" t="str">
        <f t="shared" ref="A156:A187" si="15">B156&amp;C156</f>
        <v>大货样衣仓XLCW501KT0375B0</v>
      </c>
      <c r="B156" t="str">
        <f t="shared" ref="B156:B187" si="16">RIGHT(D156,LEN(D156)-FIND(":",D156,1))</f>
        <v>大货样衣仓XL</v>
      </c>
      <c r="C156" t="s">
        <v>167</v>
      </c>
      <c r="D156" t="s">
        <v>150</v>
      </c>
      <c r="F156">
        <f t="shared" ref="F156:F187" si="17">E156</f>
        <v>0</v>
      </c>
    </row>
    <row r="157" spans="1:6">
      <c r="A157" t="str">
        <f t="shared" si="15"/>
        <v>大货样衣仓LCW501KT0375B0</v>
      </c>
      <c r="B157" t="str">
        <f t="shared" si="16"/>
        <v>大货样衣仓L</v>
      </c>
      <c r="C157" t="s">
        <v>167</v>
      </c>
      <c r="D157" t="s">
        <v>151</v>
      </c>
      <c r="F157">
        <f t="shared" si="17"/>
        <v>0</v>
      </c>
    </row>
    <row r="158" spans="1:6">
      <c r="A158" t="str">
        <f t="shared" si="15"/>
        <v>大货样衣仓SCW501KT0375B0</v>
      </c>
      <c r="B158" t="str">
        <f t="shared" si="16"/>
        <v>大货样衣仓S</v>
      </c>
      <c r="C158" t="s">
        <v>167</v>
      </c>
      <c r="D158" t="s">
        <v>152</v>
      </c>
      <c r="E158">
        <v>1</v>
      </c>
      <c r="F158">
        <f t="shared" si="17"/>
        <v>1</v>
      </c>
    </row>
    <row r="159" spans="1:6">
      <c r="A159" t="str">
        <f t="shared" si="15"/>
        <v>大货样衣仓XSCW501KT0375B0</v>
      </c>
      <c r="B159" t="str">
        <f t="shared" si="16"/>
        <v>大货样衣仓XS</v>
      </c>
      <c r="C159" t="s">
        <v>167</v>
      </c>
      <c r="D159" t="s">
        <v>153</v>
      </c>
      <c r="F159">
        <f t="shared" si="17"/>
        <v>0</v>
      </c>
    </row>
    <row r="160" spans="1:6">
      <c r="A160" t="str">
        <f t="shared" si="15"/>
        <v>南浦拍照样衣仓FCW501KT0375B0</v>
      </c>
      <c r="B160" t="str">
        <f t="shared" si="16"/>
        <v>南浦拍照样衣仓F</v>
      </c>
      <c r="C160" t="s">
        <v>167</v>
      </c>
      <c r="D160" t="s">
        <v>154</v>
      </c>
      <c r="F160">
        <f t="shared" si="17"/>
        <v>0</v>
      </c>
    </row>
    <row r="161" spans="1:6">
      <c r="A161" t="str">
        <f t="shared" si="15"/>
        <v>南浦拍照样衣仓XXLCW501KT0375B0</v>
      </c>
      <c r="B161" t="str">
        <f t="shared" si="16"/>
        <v>南浦拍照样衣仓XXL</v>
      </c>
      <c r="C161" t="s">
        <v>167</v>
      </c>
      <c r="D161" t="s">
        <v>155</v>
      </c>
      <c r="F161">
        <f t="shared" si="17"/>
        <v>0</v>
      </c>
    </row>
    <row r="162" spans="1:6">
      <c r="A162" t="str">
        <f t="shared" si="15"/>
        <v>南浦拍照样衣仓XLCW501KT0375B0</v>
      </c>
      <c r="B162" t="str">
        <f t="shared" si="16"/>
        <v>南浦拍照样衣仓XL</v>
      </c>
      <c r="C162" t="s">
        <v>167</v>
      </c>
      <c r="D162" t="s">
        <v>156</v>
      </c>
      <c r="F162">
        <f t="shared" si="17"/>
        <v>0</v>
      </c>
    </row>
    <row r="163" spans="1:6">
      <c r="A163" t="str">
        <f t="shared" si="15"/>
        <v>香港仓XSCW501KT0375B0</v>
      </c>
      <c r="B163" t="str">
        <f t="shared" si="16"/>
        <v>香港仓XS</v>
      </c>
      <c r="C163" t="s">
        <v>167</v>
      </c>
      <c r="D163" t="s">
        <v>157</v>
      </c>
      <c r="E163">
        <v>11</v>
      </c>
      <c r="F163">
        <f t="shared" si="17"/>
        <v>11</v>
      </c>
    </row>
    <row r="164" spans="1:6">
      <c r="A164" t="str">
        <f t="shared" si="15"/>
        <v>南浦拍照样衣仓LCW501KT0375B0</v>
      </c>
      <c r="B164" t="str">
        <f t="shared" si="16"/>
        <v>南浦拍照样衣仓L</v>
      </c>
      <c r="C164" t="s">
        <v>167</v>
      </c>
      <c r="D164" t="s">
        <v>158</v>
      </c>
      <c r="F164">
        <f t="shared" si="17"/>
        <v>0</v>
      </c>
    </row>
    <row r="165" spans="1:6">
      <c r="A165" t="str">
        <f t="shared" si="15"/>
        <v>大货样衣仓FCW501KT0375B0</v>
      </c>
      <c r="B165" t="str">
        <f t="shared" si="16"/>
        <v>大货样衣仓F</v>
      </c>
      <c r="C165" t="s">
        <v>167</v>
      </c>
      <c r="D165" t="s">
        <v>159</v>
      </c>
      <c r="F165">
        <f t="shared" si="17"/>
        <v>0</v>
      </c>
    </row>
    <row r="166" spans="1:6">
      <c r="A166" t="str">
        <f t="shared" si="15"/>
        <v>香港仓LCW501KT0375B0</v>
      </c>
      <c r="B166" t="str">
        <f t="shared" si="16"/>
        <v>香港仓L</v>
      </c>
      <c r="C166" t="s">
        <v>167</v>
      </c>
      <c r="D166" t="s">
        <v>160</v>
      </c>
      <c r="E166">
        <v>5</v>
      </c>
      <c r="F166">
        <f t="shared" si="17"/>
        <v>5</v>
      </c>
    </row>
    <row r="167" spans="1:6">
      <c r="A167" t="str">
        <f t="shared" si="15"/>
        <v>香港仓MCW501KT0375B0</v>
      </c>
      <c r="B167" t="str">
        <f t="shared" si="16"/>
        <v>香港仓M</v>
      </c>
      <c r="C167" t="s">
        <v>167</v>
      </c>
      <c r="D167" t="s">
        <v>161</v>
      </c>
      <c r="E167">
        <v>23</v>
      </c>
      <c r="F167">
        <f t="shared" si="17"/>
        <v>23</v>
      </c>
    </row>
    <row r="168" spans="1:6">
      <c r="A168" t="str">
        <f t="shared" si="15"/>
        <v>香港仓FCW501KT0375B0</v>
      </c>
      <c r="B168" t="str">
        <f t="shared" si="16"/>
        <v>香港仓F</v>
      </c>
      <c r="C168" t="s">
        <v>167</v>
      </c>
      <c r="D168" t="s">
        <v>162</v>
      </c>
      <c r="F168">
        <f t="shared" si="17"/>
        <v>0</v>
      </c>
    </row>
    <row r="169" spans="1:6">
      <c r="A169" t="str">
        <f t="shared" si="15"/>
        <v>香港仓XXLCW501KT0375B0</v>
      </c>
      <c r="B169" t="str">
        <f t="shared" si="16"/>
        <v>香港仓XXL</v>
      </c>
      <c r="C169" t="s">
        <v>167</v>
      </c>
      <c r="D169" t="s">
        <v>163</v>
      </c>
      <c r="F169">
        <f t="shared" si="17"/>
        <v>0</v>
      </c>
    </row>
    <row r="170" spans="1:6">
      <c r="A170" t="str">
        <f t="shared" si="15"/>
        <v>香港仓SCW501KT0375B0</v>
      </c>
      <c r="B170" t="str">
        <f t="shared" si="16"/>
        <v>香港仓S</v>
      </c>
      <c r="C170" t="s">
        <v>167</v>
      </c>
      <c r="D170" t="s">
        <v>164</v>
      </c>
      <c r="E170">
        <v>34</v>
      </c>
      <c r="F170">
        <f t="shared" si="17"/>
        <v>34</v>
      </c>
    </row>
    <row r="171" spans="1:6">
      <c r="A171" t="str">
        <f t="shared" si="15"/>
        <v>香港仓XLCW501KT0375B0</v>
      </c>
      <c r="B171" t="str">
        <f t="shared" si="16"/>
        <v>香港仓XL</v>
      </c>
      <c r="C171" t="s">
        <v>167</v>
      </c>
      <c r="D171" t="s">
        <v>165</v>
      </c>
      <c r="F171">
        <f t="shared" si="17"/>
        <v>0</v>
      </c>
    </row>
    <row r="172" spans="1:6">
      <c r="A172" t="str">
        <f t="shared" si="15"/>
        <v>广州期货仓MCW501DP0117B0</v>
      </c>
      <c r="B172" t="str">
        <f t="shared" si="16"/>
        <v>广州期货仓M</v>
      </c>
      <c r="C172" t="s">
        <v>48</v>
      </c>
      <c r="D172" t="s">
        <v>124</v>
      </c>
      <c r="E172">
        <v>7</v>
      </c>
      <c r="F172">
        <f t="shared" si="17"/>
        <v>7</v>
      </c>
    </row>
    <row r="173" spans="1:6">
      <c r="A173" t="str">
        <f t="shared" si="15"/>
        <v>广州期货仓XSCW501DP0117B0</v>
      </c>
      <c r="B173" t="str">
        <f t="shared" si="16"/>
        <v>广州期货仓XS</v>
      </c>
      <c r="C173" t="s">
        <v>48</v>
      </c>
      <c r="D173" t="s">
        <v>125</v>
      </c>
      <c r="F173">
        <f t="shared" si="17"/>
        <v>0</v>
      </c>
    </row>
    <row r="174" spans="1:6">
      <c r="A174" t="str">
        <f t="shared" si="15"/>
        <v>广州期货仓SCW501DP0117B0</v>
      </c>
      <c r="B174" t="str">
        <f t="shared" si="16"/>
        <v>广州期货仓S</v>
      </c>
      <c r="C174" t="s">
        <v>48</v>
      </c>
      <c r="D174" t="s">
        <v>126</v>
      </c>
      <c r="E174">
        <v>4</v>
      </c>
      <c r="F174">
        <f t="shared" si="17"/>
        <v>4</v>
      </c>
    </row>
    <row r="175" spans="1:6">
      <c r="A175" t="str">
        <f t="shared" si="15"/>
        <v>武汉XLCW501DP0117B0</v>
      </c>
      <c r="B175" t="str">
        <f t="shared" si="16"/>
        <v>武汉XL</v>
      </c>
      <c r="C175" t="s">
        <v>48</v>
      </c>
      <c r="D175" t="s">
        <v>127</v>
      </c>
      <c r="F175">
        <f t="shared" si="17"/>
        <v>0</v>
      </c>
    </row>
    <row r="176" spans="1:6">
      <c r="A176" t="str">
        <f t="shared" si="15"/>
        <v>武汉FCW501DP0117B0</v>
      </c>
      <c r="B176" t="str">
        <f t="shared" si="16"/>
        <v>武汉F</v>
      </c>
      <c r="C176" t="s">
        <v>48</v>
      </c>
      <c r="D176" t="s">
        <v>128</v>
      </c>
      <c r="F176">
        <f t="shared" si="17"/>
        <v>0</v>
      </c>
    </row>
    <row r="177" spans="1:6">
      <c r="A177" t="str">
        <f t="shared" si="15"/>
        <v>武汉XXLCW501DP0117B0</v>
      </c>
      <c r="B177" t="str">
        <f t="shared" si="16"/>
        <v>武汉XXL</v>
      </c>
      <c r="C177" t="s">
        <v>48</v>
      </c>
      <c r="D177" t="s">
        <v>129</v>
      </c>
      <c r="F177">
        <f t="shared" si="17"/>
        <v>0</v>
      </c>
    </row>
    <row r="178" spans="1:6">
      <c r="A178" t="str">
        <f t="shared" si="15"/>
        <v>武汉XSCW501DP0117B0</v>
      </c>
      <c r="B178" t="str">
        <f t="shared" si="16"/>
        <v>武汉XS</v>
      </c>
      <c r="C178" t="s">
        <v>48</v>
      </c>
      <c r="D178" t="s">
        <v>130</v>
      </c>
      <c r="F178">
        <f t="shared" si="17"/>
        <v>0</v>
      </c>
    </row>
    <row r="179" spans="1:6">
      <c r="A179" t="str">
        <f t="shared" si="15"/>
        <v>武汉LCW501DP0117B0</v>
      </c>
      <c r="B179" t="str">
        <f t="shared" si="16"/>
        <v>武汉L</v>
      </c>
      <c r="C179" t="s">
        <v>48</v>
      </c>
      <c r="D179" t="s">
        <v>131</v>
      </c>
      <c r="F179">
        <f t="shared" si="17"/>
        <v>0</v>
      </c>
    </row>
    <row r="180" spans="1:6">
      <c r="A180" t="str">
        <f t="shared" si="15"/>
        <v>武汉MCW501DP0117B0</v>
      </c>
      <c r="B180" t="str">
        <f t="shared" si="16"/>
        <v>武汉M</v>
      </c>
      <c r="C180" t="s">
        <v>48</v>
      </c>
      <c r="D180" t="s">
        <v>132</v>
      </c>
      <c r="F180">
        <f t="shared" si="17"/>
        <v>0</v>
      </c>
    </row>
    <row r="181" spans="1:6">
      <c r="A181" t="str">
        <f t="shared" si="15"/>
        <v>武汉SCW501DP0117B0</v>
      </c>
      <c r="B181" t="str">
        <f t="shared" si="16"/>
        <v>武汉S</v>
      </c>
      <c r="C181" t="s">
        <v>48</v>
      </c>
      <c r="D181" t="s">
        <v>133</v>
      </c>
      <c r="F181">
        <f t="shared" si="17"/>
        <v>0</v>
      </c>
    </row>
    <row r="182" spans="1:6">
      <c r="A182" t="str">
        <f t="shared" si="15"/>
        <v>广州期货仓FCW501DP0117B0</v>
      </c>
      <c r="B182" t="str">
        <f t="shared" si="16"/>
        <v>广州期货仓F</v>
      </c>
      <c r="C182" t="s">
        <v>48</v>
      </c>
      <c r="D182" t="s">
        <v>134</v>
      </c>
      <c r="F182">
        <f t="shared" si="17"/>
        <v>0</v>
      </c>
    </row>
    <row r="183" spans="1:6">
      <c r="A183" t="str">
        <f t="shared" si="15"/>
        <v>南浦拍照样衣仓XSCW501DP0117B0</v>
      </c>
      <c r="B183" t="str">
        <f t="shared" si="16"/>
        <v>南浦拍照样衣仓XS</v>
      </c>
      <c r="C183" t="s">
        <v>48</v>
      </c>
      <c r="D183" t="s">
        <v>135</v>
      </c>
      <c r="F183">
        <f t="shared" si="17"/>
        <v>0</v>
      </c>
    </row>
    <row r="184" spans="1:6">
      <c r="A184" t="str">
        <f t="shared" si="15"/>
        <v>南浦拍照样衣仓MCW501DP0117B0</v>
      </c>
      <c r="B184" t="str">
        <f t="shared" si="16"/>
        <v>南浦拍照样衣仓M</v>
      </c>
      <c r="C184" t="s">
        <v>48</v>
      </c>
      <c r="D184" t="s">
        <v>136</v>
      </c>
      <c r="F184">
        <f t="shared" si="17"/>
        <v>0</v>
      </c>
    </row>
    <row r="185" spans="1:6">
      <c r="A185" t="str">
        <f t="shared" si="15"/>
        <v>南浦拍照样衣仓SCW501DP0117B0</v>
      </c>
      <c r="B185" t="str">
        <f t="shared" si="16"/>
        <v>南浦拍照样衣仓S</v>
      </c>
      <c r="C185" t="s">
        <v>48</v>
      </c>
      <c r="D185" t="s">
        <v>137</v>
      </c>
      <c r="F185">
        <f t="shared" si="17"/>
        <v>0</v>
      </c>
    </row>
    <row r="186" spans="1:6">
      <c r="A186" t="str">
        <f t="shared" si="15"/>
        <v>南浦正品仓FCW501DP0117B0</v>
      </c>
      <c r="B186" t="str">
        <f t="shared" si="16"/>
        <v>南浦正品仓F</v>
      </c>
      <c r="C186" t="s">
        <v>48</v>
      </c>
      <c r="D186" t="s">
        <v>138</v>
      </c>
      <c r="E186">
        <v>0</v>
      </c>
      <c r="F186">
        <f t="shared" si="17"/>
        <v>0</v>
      </c>
    </row>
    <row r="187" spans="1:6">
      <c r="A187" t="str">
        <f t="shared" si="15"/>
        <v>广州期货仓XXLCW501DP0117B0</v>
      </c>
      <c r="B187" t="str">
        <f t="shared" si="16"/>
        <v>广州期货仓XXL</v>
      </c>
      <c r="C187" t="s">
        <v>48</v>
      </c>
      <c r="D187" t="s">
        <v>139</v>
      </c>
      <c r="F187">
        <f t="shared" si="17"/>
        <v>0</v>
      </c>
    </row>
    <row r="188" spans="1:6">
      <c r="A188" t="str">
        <f t="shared" ref="A188:A219" si="18">B188&amp;C188</f>
        <v>广州期货仓XLCW501DP0117B0</v>
      </c>
      <c r="B188" t="str">
        <f t="shared" ref="B188:B219" si="19">RIGHT(D188,LEN(D188)-FIND(":",D188,1))</f>
        <v>广州期货仓XL</v>
      </c>
      <c r="C188" t="s">
        <v>48</v>
      </c>
      <c r="D188" t="s">
        <v>140</v>
      </c>
      <c r="E188">
        <v>2</v>
      </c>
      <c r="F188">
        <f t="shared" ref="F188:F219" si="20">E188</f>
        <v>2</v>
      </c>
    </row>
    <row r="189" spans="1:6">
      <c r="A189" t="str">
        <f t="shared" si="18"/>
        <v>广州期货仓LCW501DP0117B0</v>
      </c>
      <c r="B189" t="str">
        <f t="shared" si="19"/>
        <v>广州期货仓L</v>
      </c>
      <c r="C189" t="s">
        <v>48</v>
      </c>
      <c r="D189" t="s">
        <v>141</v>
      </c>
      <c r="E189">
        <v>6</v>
      </c>
      <c r="F189">
        <f t="shared" si="20"/>
        <v>6</v>
      </c>
    </row>
    <row r="190" spans="1:6">
      <c r="A190" t="str">
        <f t="shared" si="18"/>
        <v>南浦正品仓XXLCW501DP0117B0</v>
      </c>
      <c r="B190" t="str">
        <f t="shared" si="19"/>
        <v>南浦正品仓XXL</v>
      </c>
      <c r="C190" t="s">
        <v>48</v>
      </c>
      <c r="D190" t="s">
        <v>142</v>
      </c>
      <c r="F190">
        <f t="shared" si="20"/>
        <v>0</v>
      </c>
    </row>
    <row r="191" spans="1:6">
      <c r="A191" t="str">
        <f t="shared" si="18"/>
        <v>南浦正品仓XLCW501DP0117B0</v>
      </c>
      <c r="B191" t="str">
        <f t="shared" si="19"/>
        <v>南浦正品仓XL</v>
      </c>
      <c r="C191" t="s">
        <v>48</v>
      </c>
      <c r="D191" t="s">
        <v>143</v>
      </c>
      <c r="E191">
        <v>2</v>
      </c>
      <c r="F191">
        <f t="shared" si="20"/>
        <v>2</v>
      </c>
    </row>
    <row r="192" spans="1:6">
      <c r="A192" t="str">
        <f t="shared" si="18"/>
        <v>南浦正品仓LCW501DP0117B0</v>
      </c>
      <c r="B192" t="str">
        <f t="shared" si="19"/>
        <v>南浦正品仓L</v>
      </c>
      <c r="C192" t="s">
        <v>48</v>
      </c>
      <c r="D192" t="s">
        <v>144</v>
      </c>
      <c r="E192">
        <v>3</v>
      </c>
      <c r="F192">
        <f t="shared" si="20"/>
        <v>3</v>
      </c>
    </row>
    <row r="193" spans="1:6">
      <c r="A193" t="str">
        <f t="shared" si="18"/>
        <v>南浦正品仓MCW501DP0117B0</v>
      </c>
      <c r="B193" t="str">
        <f t="shared" si="19"/>
        <v>南浦正品仓M</v>
      </c>
      <c r="C193" t="s">
        <v>48</v>
      </c>
      <c r="D193" t="s">
        <v>145</v>
      </c>
      <c r="E193">
        <v>8</v>
      </c>
      <c r="F193">
        <f t="shared" si="20"/>
        <v>8</v>
      </c>
    </row>
    <row r="194" spans="1:6">
      <c r="A194" t="str">
        <f t="shared" si="18"/>
        <v>南浦正品仓SCW501DP0117B0</v>
      </c>
      <c r="B194" t="str">
        <f t="shared" si="19"/>
        <v>南浦正品仓S</v>
      </c>
      <c r="C194" t="s">
        <v>48</v>
      </c>
      <c r="D194" t="s">
        <v>146</v>
      </c>
      <c r="E194">
        <v>7</v>
      </c>
      <c r="F194">
        <f t="shared" si="20"/>
        <v>7</v>
      </c>
    </row>
    <row r="195" spans="1:6">
      <c r="A195" t="str">
        <f t="shared" si="18"/>
        <v>南浦正品仓XSCW501DP0117B0</v>
      </c>
      <c r="B195" t="str">
        <f t="shared" si="19"/>
        <v>南浦正品仓XS</v>
      </c>
      <c r="C195" t="s">
        <v>48</v>
      </c>
      <c r="D195" t="s">
        <v>147</v>
      </c>
      <c r="E195">
        <v>0</v>
      </c>
      <c r="F195">
        <f t="shared" si="20"/>
        <v>0</v>
      </c>
    </row>
    <row r="196" spans="1:6">
      <c r="A196" t="str">
        <f t="shared" si="18"/>
        <v>大货样衣仓XXLCW501DP0117B0</v>
      </c>
      <c r="B196" t="str">
        <f t="shared" si="19"/>
        <v>大货样衣仓XXL</v>
      </c>
      <c r="C196" t="s">
        <v>48</v>
      </c>
      <c r="D196" t="s">
        <v>148</v>
      </c>
      <c r="F196">
        <f t="shared" si="20"/>
        <v>0</v>
      </c>
    </row>
    <row r="197" spans="1:6">
      <c r="A197" t="str">
        <f t="shared" si="18"/>
        <v>大货样衣仓MCW501DP0117B0</v>
      </c>
      <c r="B197" t="str">
        <f t="shared" si="19"/>
        <v>大货样衣仓M</v>
      </c>
      <c r="C197" t="s">
        <v>48</v>
      </c>
      <c r="D197" t="s">
        <v>149</v>
      </c>
      <c r="F197">
        <f t="shared" si="20"/>
        <v>0</v>
      </c>
    </row>
    <row r="198" spans="1:6">
      <c r="A198" t="str">
        <f t="shared" si="18"/>
        <v>大货样衣仓XLCW501DP0117B0</v>
      </c>
      <c r="B198" t="str">
        <f t="shared" si="19"/>
        <v>大货样衣仓XL</v>
      </c>
      <c r="C198" t="s">
        <v>48</v>
      </c>
      <c r="D198" t="s">
        <v>150</v>
      </c>
      <c r="F198">
        <f t="shared" si="20"/>
        <v>0</v>
      </c>
    </row>
    <row r="199" spans="1:6">
      <c r="A199" t="str">
        <f t="shared" si="18"/>
        <v>大货样衣仓LCW501DP0117B0</v>
      </c>
      <c r="B199" t="str">
        <f t="shared" si="19"/>
        <v>大货样衣仓L</v>
      </c>
      <c r="C199" t="s">
        <v>48</v>
      </c>
      <c r="D199" t="s">
        <v>151</v>
      </c>
      <c r="F199">
        <f t="shared" si="20"/>
        <v>0</v>
      </c>
    </row>
    <row r="200" spans="1:6">
      <c r="A200" t="str">
        <f t="shared" si="18"/>
        <v>大货样衣仓SCW501DP0117B0</v>
      </c>
      <c r="B200" t="str">
        <f t="shared" si="19"/>
        <v>大货样衣仓S</v>
      </c>
      <c r="C200" t="s">
        <v>48</v>
      </c>
      <c r="D200" t="s">
        <v>152</v>
      </c>
      <c r="E200">
        <v>1</v>
      </c>
      <c r="F200">
        <f t="shared" si="20"/>
        <v>1</v>
      </c>
    </row>
    <row r="201" spans="1:6">
      <c r="A201" t="str">
        <f t="shared" si="18"/>
        <v>大货样衣仓XSCW501DP0117B0</v>
      </c>
      <c r="B201" t="str">
        <f t="shared" si="19"/>
        <v>大货样衣仓XS</v>
      </c>
      <c r="C201" t="s">
        <v>48</v>
      </c>
      <c r="D201" t="s">
        <v>153</v>
      </c>
      <c r="F201">
        <f t="shared" si="20"/>
        <v>0</v>
      </c>
    </row>
    <row r="202" spans="1:6">
      <c r="A202" t="str">
        <f t="shared" si="18"/>
        <v>南浦拍照样衣仓FCW501DP0117B0</v>
      </c>
      <c r="B202" t="str">
        <f t="shared" si="19"/>
        <v>南浦拍照样衣仓F</v>
      </c>
      <c r="C202" t="s">
        <v>48</v>
      </c>
      <c r="D202" t="s">
        <v>154</v>
      </c>
      <c r="F202">
        <f t="shared" si="20"/>
        <v>0</v>
      </c>
    </row>
    <row r="203" spans="1:6">
      <c r="A203" t="str">
        <f t="shared" si="18"/>
        <v>南浦拍照样衣仓XXLCW501DP0117B0</v>
      </c>
      <c r="B203" t="str">
        <f t="shared" si="19"/>
        <v>南浦拍照样衣仓XXL</v>
      </c>
      <c r="C203" t="s">
        <v>48</v>
      </c>
      <c r="D203" t="s">
        <v>155</v>
      </c>
      <c r="F203">
        <f t="shared" si="20"/>
        <v>0</v>
      </c>
    </row>
    <row r="204" spans="1:6">
      <c r="A204" t="str">
        <f t="shared" si="18"/>
        <v>南浦拍照样衣仓XLCW501DP0117B0</v>
      </c>
      <c r="B204" t="str">
        <f t="shared" si="19"/>
        <v>南浦拍照样衣仓XL</v>
      </c>
      <c r="C204" t="s">
        <v>48</v>
      </c>
      <c r="D204" t="s">
        <v>156</v>
      </c>
      <c r="F204">
        <f t="shared" si="20"/>
        <v>0</v>
      </c>
    </row>
    <row r="205" spans="1:6">
      <c r="A205" t="str">
        <f t="shared" si="18"/>
        <v>香港仓XSCW501DP0117B0</v>
      </c>
      <c r="B205" t="str">
        <f t="shared" si="19"/>
        <v>香港仓XS</v>
      </c>
      <c r="C205" t="s">
        <v>48</v>
      </c>
      <c r="D205" t="s">
        <v>157</v>
      </c>
      <c r="E205">
        <v>0</v>
      </c>
      <c r="F205">
        <f t="shared" si="20"/>
        <v>0</v>
      </c>
    </row>
    <row r="206" spans="1:6">
      <c r="A206" t="str">
        <f t="shared" si="18"/>
        <v>南浦拍照样衣仓LCW501DP0117B0</v>
      </c>
      <c r="B206" t="str">
        <f t="shared" si="19"/>
        <v>南浦拍照样衣仓L</v>
      </c>
      <c r="C206" t="s">
        <v>48</v>
      </c>
      <c r="D206" t="s">
        <v>158</v>
      </c>
      <c r="F206">
        <f t="shared" si="20"/>
        <v>0</v>
      </c>
    </row>
    <row r="207" spans="1:6">
      <c r="A207" t="str">
        <f t="shared" si="18"/>
        <v>大货样衣仓FCW501DP0117B0</v>
      </c>
      <c r="B207" t="str">
        <f t="shared" si="19"/>
        <v>大货样衣仓F</v>
      </c>
      <c r="C207" t="s">
        <v>48</v>
      </c>
      <c r="D207" t="s">
        <v>159</v>
      </c>
      <c r="F207">
        <f t="shared" si="20"/>
        <v>0</v>
      </c>
    </row>
    <row r="208" spans="1:6">
      <c r="A208" t="str">
        <f t="shared" si="18"/>
        <v>香港仓LCW501DP0117B0</v>
      </c>
      <c r="B208" t="str">
        <f t="shared" si="19"/>
        <v>香港仓L</v>
      </c>
      <c r="C208" t="s">
        <v>48</v>
      </c>
      <c r="D208" t="s">
        <v>160</v>
      </c>
      <c r="E208">
        <v>10</v>
      </c>
      <c r="F208">
        <f t="shared" si="20"/>
        <v>10</v>
      </c>
    </row>
    <row r="209" spans="1:6">
      <c r="A209" t="str">
        <f t="shared" si="18"/>
        <v>香港仓MCW501DP0117B0</v>
      </c>
      <c r="B209" t="str">
        <f t="shared" si="19"/>
        <v>香港仓M</v>
      </c>
      <c r="C209" t="s">
        <v>48</v>
      </c>
      <c r="D209" t="s">
        <v>161</v>
      </c>
      <c r="E209">
        <v>33</v>
      </c>
      <c r="F209">
        <f t="shared" si="20"/>
        <v>33</v>
      </c>
    </row>
    <row r="210" spans="1:6">
      <c r="A210" t="str">
        <f t="shared" si="18"/>
        <v>香港仓FCW501DP0117B0</v>
      </c>
      <c r="B210" t="str">
        <f t="shared" si="19"/>
        <v>香港仓F</v>
      </c>
      <c r="C210" t="s">
        <v>48</v>
      </c>
      <c r="D210" t="s">
        <v>162</v>
      </c>
      <c r="F210">
        <f t="shared" si="20"/>
        <v>0</v>
      </c>
    </row>
    <row r="211" spans="1:6">
      <c r="A211" t="str">
        <f t="shared" si="18"/>
        <v>香港仓XXLCW501DP0117B0</v>
      </c>
      <c r="B211" t="str">
        <f t="shared" si="19"/>
        <v>香港仓XXL</v>
      </c>
      <c r="C211" t="s">
        <v>48</v>
      </c>
      <c r="D211" t="s">
        <v>163</v>
      </c>
      <c r="F211">
        <f t="shared" si="20"/>
        <v>0</v>
      </c>
    </row>
    <row r="212" spans="1:6">
      <c r="A212" t="str">
        <f t="shared" si="18"/>
        <v>香港仓SCW501DP0117B0</v>
      </c>
      <c r="B212" t="str">
        <f t="shared" si="19"/>
        <v>香港仓S</v>
      </c>
      <c r="C212" t="s">
        <v>48</v>
      </c>
      <c r="D212" t="s">
        <v>164</v>
      </c>
      <c r="E212">
        <v>24</v>
      </c>
      <c r="F212">
        <f t="shared" si="20"/>
        <v>24</v>
      </c>
    </row>
    <row r="213" spans="1:6">
      <c r="A213" t="str">
        <f t="shared" si="18"/>
        <v>香港仓XLCW501DP0117B0</v>
      </c>
      <c r="B213" t="str">
        <f t="shared" si="19"/>
        <v>香港仓XL</v>
      </c>
      <c r="C213" t="s">
        <v>48</v>
      </c>
      <c r="D213" t="s">
        <v>165</v>
      </c>
      <c r="E213">
        <v>3</v>
      </c>
      <c r="F213">
        <f t="shared" si="20"/>
        <v>3</v>
      </c>
    </row>
    <row r="214" spans="1:6">
      <c r="A214" t="str">
        <f t="shared" si="18"/>
        <v>广州期货仓MCCW22-U1H968-BLACK</v>
      </c>
      <c r="B214" t="str">
        <f t="shared" si="19"/>
        <v>广州期货仓M</v>
      </c>
      <c r="C214" t="s">
        <v>53</v>
      </c>
      <c r="D214" t="s">
        <v>124</v>
      </c>
      <c r="E214">
        <v>7</v>
      </c>
      <c r="F214">
        <f t="shared" si="20"/>
        <v>7</v>
      </c>
    </row>
    <row r="215" spans="1:6">
      <c r="A215" t="str">
        <f t="shared" si="18"/>
        <v>广州期货仓XSCCW22-U1H968-BLACK</v>
      </c>
      <c r="B215" t="str">
        <f t="shared" si="19"/>
        <v>广州期货仓XS</v>
      </c>
      <c r="C215" t="s">
        <v>53</v>
      </c>
      <c r="D215" t="s">
        <v>125</v>
      </c>
      <c r="F215">
        <f t="shared" si="20"/>
        <v>0</v>
      </c>
    </row>
    <row r="216" spans="1:6">
      <c r="A216" t="str">
        <f t="shared" si="18"/>
        <v>广州期货仓SCCW22-U1H968-BLACK</v>
      </c>
      <c r="B216" t="str">
        <f t="shared" si="19"/>
        <v>广州期货仓S</v>
      </c>
      <c r="C216" t="s">
        <v>53</v>
      </c>
      <c r="D216" t="s">
        <v>126</v>
      </c>
      <c r="E216">
        <v>3</v>
      </c>
      <c r="F216">
        <f t="shared" si="20"/>
        <v>3</v>
      </c>
    </row>
    <row r="217" spans="1:6">
      <c r="A217" t="str">
        <f t="shared" si="18"/>
        <v>武汉XLCCW22-U1H968-BLACK</v>
      </c>
      <c r="B217" t="str">
        <f t="shared" si="19"/>
        <v>武汉XL</v>
      </c>
      <c r="C217" t="s">
        <v>53</v>
      </c>
      <c r="D217" t="s">
        <v>127</v>
      </c>
      <c r="F217">
        <f t="shared" si="20"/>
        <v>0</v>
      </c>
    </row>
    <row r="218" spans="1:6">
      <c r="A218" t="str">
        <f t="shared" si="18"/>
        <v>武汉FCCW22-U1H968-BLACK</v>
      </c>
      <c r="B218" t="str">
        <f t="shared" si="19"/>
        <v>武汉F</v>
      </c>
      <c r="C218" t="s">
        <v>53</v>
      </c>
      <c r="D218" t="s">
        <v>128</v>
      </c>
      <c r="F218">
        <f t="shared" si="20"/>
        <v>0</v>
      </c>
    </row>
    <row r="219" spans="1:6">
      <c r="A219" t="str">
        <f t="shared" si="18"/>
        <v>武汉XXLCCW22-U1H968-BLACK</v>
      </c>
      <c r="B219" t="str">
        <f t="shared" si="19"/>
        <v>武汉XXL</v>
      </c>
      <c r="C219" t="s">
        <v>53</v>
      </c>
      <c r="D219" t="s">
        <v>129</v>
      </c>
      <c r="F219">
        <f t="shared" si="20"/>
        <v>0</v>
      </c>
    </row>
    <row r="220" spans="1:6">
      <c r="A220" t="str">
        <f t="shared" ref="A220:A237" si="21">B220&amp;C220</f>
        <v>武汉XSCCW22-U1H968-BLACK</v>
      </c>
      <c r="B220" t="str">
        <f t="shared" ref="B220:B237" si="22">RIGHT(D220,LEN(D220)-FIND(":",D220,1))</f>
        <v>武汉XS</v>
      </c>
      <c r="C220" t="s">
        <v>53</v>
      </c>
      <c r="D220" t="s">
        <v>130</v>
      </c>
      <c r="F220">
        <f t="shared" ref="F220:F237" si="23">E220</f>
        <v>0</v>
      </c>
    </row>
    <row r="221" spans="1:6">
      <c r="A221" t="str">
        <f t="shared" si="21"/>
        <v>武汉LCCW22-U1H968-BLACK</v>
      </c>
      <c r="B221" t="str">
        <f t="shared" si="22"/>
        <v>武汉L</v>
      </c>
      <c r="C221" t="s">
        <v>53</v>
      </c>
      <c r="D221" t="s">
        <v>131</v>
      </c>
      <c r="F221">
        <f t="shared" si="23"/>
        <v>0</v>
      </c>
    </row>
    <row r="222" spans="1:6">
      <c r="A222" t="str">
        <f t="shared" si="21"/>
        <v>武汉MCCW22-U1H968-BLACK</v>
      </c>
      <c r="B222" t="str">
        <f t="shared" si="22"/>
        <v>武汉M</v>
      </c>
      <c r="C222" t="s">
        <v>53</v>
      </c>
      <c r="D222" t="s">
        <v>132</v>
      </c>
      <c r="F222">
        <f t="shared" si="23"/>
        <v>0</v>
      </c>
    </row>
    <row r="223" spans="1:6">
      <c r="A223" t="str">
        <f t="shared" si="21"/>
        <v>武汉SCCW22-U1H968-BLACK</v>
      </c>
      <c r="B223" t="str">
        <f t="shared" si="22"/>
        <v>武汉S</v>
      </c>
      <c r="C223" t="s">
        <v>53</v>
      </c>
      <c r="D223" t="s">
        <v>133</v>
      </c>
      <c r="F223">
        <f t="shared" si="23"/>
        <v>0</v>
      </c>
    </row>
    <row r="224" spans="1:6">
      <c r="A224" t="str">
        <f t="shared" si="21"/>
        <v>广州期货仓FCCW22-U1H968-BLACK</v>
      </c>
      <c r="B224" t="str">
        <f t="shared" si="22"/>
        <v>广州期货仓F</v>
      </c>
      <c r="C224" t="s">
        <v>53</v>
      </c>
      <c r="D224" t="s">
        <v>134</v>
      </c>
      <c r="F224">
        <f t="shared" si="23"/>
        <v>0</v>
      </c>
    </row>
    <row r="225" spans="1:6">
      <c r="A225" t="str">
        <f t="shared" si="21"/>
        <v>南浦拍照样衣仓XSCCW22-U1H968-BLACK</v>
      </c>
      <c r="B225" t="str">
        <f t="shared" si="22"/>
        <v>南浦拍照样衣仓XS</v>
      </c>
      <c r="C225" t="s">
        <v>53</v>
      </c>
      <c r="D225" t="s">
        <v>135</v>
      </c>
      <c r="F225">
        <f t="shared" si="23"/>
        <v>0</v>
      </c>
    </row>
    <row r="226" spans="1:6">
      <c r="A226" t="str">
        <f t="shared" si="21"/>
        <v>南浦拍照样衣仓MCCW22-U1H968-BLACK</v>
      </c>
      <c r="B226" t="str">
        <f t="shared" si="22"/>
        <v>南浦拍照样衣仓M</v>
      </c>
      <c r="C226" t="s">
        <v>53</v>
      </c>
      <c r="D226" t="s">
        <v>136</v>
      </c>
      <c r="F226">
        <f t="shared" si="23"/>
        <v>0</v>
      </c>
    </row>
    <row r="227" spans="1:6">
      <c r="A227" t="str">
        <f t="shared" si="21"/>
        <v>南浦拍照样衣仓SCCW22-U1H968-BLACK</v>
      </c>
      <c r="B227" t="str">
        <f t="shared" si="22"/>
        <v>南浦拍照样衣仓S</v>
      </c>
      <c r="C227" t="s">
        <v>53</v>
      </c>
      <c r="D227" t="s">
        <v>137</v>
      </c>
      <c r="F227">
        <f t="shared" si="23"/>
        <v>0</v>
      </c>
    </row>
    <row r="228" spans="1:6">
      <c r="A228" t="str">
        <f t="shared" si="21"/>
        <v>南浦正品仓FCCW22-U1H968-BLACK</v>
      </c>
      <c r="B228" t="str">
        <f t="shared" si="22"/>
        <v>南浦正品仓F</v>
      </c>
      <c r="C228" t="s">
        <v>53</v>
      </c>
      <c r="D228" t="s">
        <v>138</v>
      </c>
      <c r="E228">
        <v>0</v>
      </c>
      <c r="F228">
        <f t="shared" si="23"/>
        <v>0</v>
      </c>
    </row>
    <row r="229" spans="1:6">
      <c r="A229" t="str">
        <f t="shared" si="21"/>
        <v>广州期货仓XXLCCW22-U1H968-BLACK</v>
      </c>
      <c r="B229" t="str">
        <f t="shared" si="22"/>
        <v>广州期货仓XXL</v>
      </c>
      <c r="C229" t="s">
        <v>53</v>
      </c>
      <c r="D229" t="s">
        <v>139</v>
      </c>
      <c r="F229">
        <f t="shared" si="23"/>
        <v>0</v>
      </c>
    </row>
    <row r="230" spans="1:6">
      <c r="A230" t="str">
        <f t="shared" si="21"/>
        <v>广州期货仓XLCCW22-U1H968-BLACK</v>
      </c>
      <c r="B230" t="str">
        <f t="shared" si="22"/>
        <v>广州期货仓XL</v>
      </c>
      <c r="C230" t="s">
        <v>53</v>
      </c>
      <c r="D230" t="s">
        <v>140</v>
      </c>
      <c r="F230">
        <f t="shared" si="23"/>
        <v>0</v>
      </c>
    </row>
    <row r="231" spans="1:6">
      <c r="A231" t="str">
        <f t="shared" si="21"/>
        <v>广州期货仓LCCW22-U1H968-BLACK</v>
      </c>
      <c r="B231" t="str">
        <f t="shared" si="22"/>
        <v>广州期货仓L</v>
      </c>
      <c r="C231" t="s">
        <v>53</v>
      </c>
      <c r="D231" t="s">
        <v>141</v>
      </c>
      <c r="E231">
        <v>4</v>
      </c>
      <c r="F231">
        <f t="shared" si="23"/>
        <v>4</v>
      </c>
    </row>
    <row r="232" spans="1:6">
      <c r="A232" t="str">
        <f t="shared" si="21"/>
        <v>南浦正品仓XXLCCW22-U1H968-BLACK</v>
      </c>
      <c r="B232" t="str">
        <f t="shared" si="22"/>
        <v>南浦正品仓XXL</v>
      </c>
      <c r="C232" t="s">
        <v>53</v>
      </c>
      <c r="D232" t="s">
        <v>142</v>
      </c>
      <c r="F232">
        <f t="shared" si="23"/>
        <v>0</v>
      </c>
    </row>
    <row r="233" spans="1:6">
      <c r="A233" t="str">
        <f t="shared" si="21"/>
        <v>南浦正品仓XLCCW22-U1H968-BLACK</v>
      </c>
      <c r="B233" t="str">
        <f t="shared" si="22"/>
        <v>南浦正品仓XL</v>
      </c>
      <c r="C233" t="s">
        <v>53</v>
      </c>
      <c r="D233" t="s">
        <v>143</v>
      </c>
      <c r="E233">
        <v>0</v>
      </c>
      <c r="F233">
        <f t="shared" si="23"/>
        <v>0</v>
      </c>
    </row>
    <row r="234" spans="1:6">
      <c r="A234" t="str">
        <f t="shared" si="21"/>
        <v>南浦正品仓LCCW22-U1H968-BLACK</v>
      </c>
      <c r="B234" t="str">
        <f t="shared" si="22"/>
        <v>南浦正品仓L</v>
      </c>
      <c r="C234" t="s">
        <v>53</v>
      </c>
      <c r="D234" t="s">
        <v>144</v>
      </c>
      <c r="E234">
        <v>1</v>
      </c>
      <c r="F234">
        <f t="shared" si="23"/>
        <v>1</v>
      </c>
    </row>
    <row r="235" spans="1:6">
      <c r="A235" t="str">
        <f t="shared" si="21"/>
        <v>南浦正品仓MCCW22-U1H968-BLACK</v>
      </c>
      <c r="B235" t="str">
        <f t="shared" si="22"/>
        <v>南浦正品仓M</v>
      </c>
      <c r="C235" t="s">
        <v>53</v>
      </c>
      <c r="D235" t="s">
        <v>145</v>
      </c>
      <c r="E235">
        <v>3</v>
      </c>
      <c r="F235">
        <f t="shared" si="23"/>
        <v>3</v>
      </c>
    </row>
    <row r="236" spans="1:6">
      <c r="A236" t="str">
        <f t="shared" si="21"/>
        <v>南浦正品仓SCCW22-U1H968-BLACK</v>
      </c>
      <c r="B236" t="str">
        <f t="shared" si="22"/>
        <v>南浦正品仓S</v>
      </c>
      <c r="C236" t="s">
        <v>53</v>
      </c>
      <c r="D236" t="s">
        <v>146</v>
      </c>
      <c r="E236">
        <v>3</v>
      </c>
      <c r="F236">
        <f t="shared" si="23"/>
        <v>3</v>
      </c>
    </row>
    <row r="237" spans="1:6">
      <c r="A237" t="str">
        <f t="shared" si="21"/>
        <v>南浦正品仓XSCCW22-U1H968-BLACK</v>
      </c>
      <c r="B237" t="str">
        <f t="shared" si="22"/>
        <v>南浦正品仓XS</v>
      </c>
      <c r="C237" t="s">
        <v>53</v>
      </c>
      <c r="D237" t="s">
        <v>147</v>
      </c>
      <c r="E237">
        <v>0</v>
      </c>
      <c r="F237">
        <f t="shared" si="23"/>
        <v>0</v>
      </c>
    </row>
    <row r="238" spans="1:6">
      <c r="A238" t="str">
        <f t="shared" ref="A238:A263" si="24">B238&amp;C238</f>
        <v>大货样衣仓XXLCCW22-U1H968-BLACK</v>
      </c>
      <c r="B238" t="str">
        <f t="shared" ref="B238:B263" si="25">RIGHT(D238,LEN(D238)-FIND(":",D238,1))</f>
        <v>大货样衣仓XXL</v>
      </c>
      <c r="C238" t="s">
        <v>53</v>
      </c>
      <c r="D238" t="s">
        <v>148</v>
      </c>
      <c r="F238">
        <f t="shared" ref="F238:F263" si="26">E238</f>
        <v>0</v>
      </c>
    </row>
    <row r="239" spans="1:6">
      <c r="A239" t="str">
        <f t="shared" si="24"/>
        <v>大货样衣仓MCCW22-U1H968-BLACK</v>
      </c>
      <c r="B239" t="str">
        <f t="shared" si="25"/>
        <v>大货样衣仓M</v>
      </c>
      <c r="C239" t="s">
        <v>53</v>
      </c>
      <c r="D239" t="s">
        <v>149</v>
      </c>
      <c r="F239">
        <f t="shared" si="26"/>
        <v>0</v>
      </c>
    </row>
    <row r="240" spans="1:6">
      <c r="A240" t="str">
        <f t="shared" si="24"/>
        <v>大货样衣仓XLCCW22-U1H968-BLACK</v>
      </c>
      <c r="B240" t="str">
        <f t="shared" si="25"/>
        <v>大货样衣仓XL</v>
      </c>
      <c r="C240" t="s">
        <v>53</v>
      </c>
      <c r="D240" t="s">
        <v>150</v>
      </c>
      <c r="F240">
        <f t="shared" si="26"/>
        <v>0</v>
      </c>
    </row>
    <row r="241" spans="1:6">
      <c r="A241" t="str">
        <f t="shared" si="24"/>
        <v>大货样衣仓LCCW22-U1H968-BLACK</v>
      </c>
      <c r="B241" t="str">
        <f t="shared" si="25"/>
        <v>大货样衣仓L</v>
      </c>
      <c r="C241" t="s">
        <v>53</v>
      </c>
      <c r="D241" t="s">
        <v>151</v>
      </c>
      <c r="F241">
        <f t="shared" si="26"/>
        <v>0</v>
      </c>
    </row>
    <row r="242" spans="1:6">
      <c r="A242" t="str">
        <f t="shared" si="24"/>
        <v>大货样衣仓SCCW22-U1H968-BLACK</v>
      </c>
      <c r="B242" t="str">
        <f t="shared" si="25"/>
        <v>大货样衣仓S</v>
      </c>
      <c r="C242" t="s">
        <v>53</v>
      </c>
      <c r="D242" t="s">
        <v>152</v>
      </c>
      <c r="E242">
        <v>1</v>
      </c>
      <c r="F242">
        <f t="shared" si="26"/>
        <v>1</v>
      </c>
    </row>
    <row r="243" spans="1:6">
      <c r="A243" t="str">
        <f t="shared" si="24"/>
        <v>大货样衣仓XSCCW22-U1H968-BLACK</v>
      </c>
      <c r="B243" t="str">
        <f t="shared" si="25"/>
        <v>大货样衣仓XS</v>
      </c>
      <c r="C243" t="s">
        <v>53</v>
      </c>
      <c r="D243" t="s">
        <v>153</v>
      </c>
      <c r="F243">
        <f t="shared" si="26"/>
        <v>0</v>
      </c>
    </row>
    <row r="244" spans="1:6">
      <c r="A244" t="str">
        <f t="shared" si="24"/>
        <v>南浦拍照样衣仓FCCW22-U1H968-BLACK</v>
      </c>
      <c r="B244" t="str">
        <f t="shared" si="25"/>
        <v>南浦拍照样衣仓F</v>
      </c>
      <c r="C244" t="s">
        <v>53</v>
      </c>
      <c r="D244" t="s">
        <v>154</v>
      </c>
      <c r="F244">
        <f t="shared" si="26"/>
        <v>0</v>
      </c>
    </row>
    <row r="245" spans="1:6">
      <c r="A245" t="str">
        <f t="shared" si="24"/>
        <v>南浦拍照样衣仓XXLCCW22-U1H968-BLACK</v>
      </c>
      <c r="B245" t="str">
        <f t="shared" si="25"/>
        <v>南浦拍照样衣仓XXL</v>
      </c>
      <c r="C245" t="s">
        <v>53</v>
      </c>
      <c r="D245" t="s">
        <v>155</v>
      </c>
      <c r="F245">
        <f t="shared" si="26"/>
        <v>0</v>
      </c>
    </row>
    <row r="246" spans="1:6">
      <c r="A246" t="str">
        <f t="shared" si="24"/>
        <v>南浦拍照样衣仓XLCCW22-U1H968-BLACK</v>
      </c>
      <c r="B246" t="str">
        <f t="shared" si="25"/>
        <v>南浦拍照样衣仓XL</v>
      </c>
      <c r="C246" t="s">
        <v>53</v>
      </c>
      <c r="D246" t="s">
        <v>156</v>
      </c>
      <c r="F246">
        <f t="shared" si="26"/>
        <v>0</v>
      </c>
    </row>
    <row r="247" spans="1:6">
      <c r="A247" t="str">
        <f t="shared" si="24"/>
        <v>香港仓XSCCW22-U1H968-BLACK</v>
      </c>
      <c r="B247" t="str">
        <f t="shared" si="25"/>
        <v>香港仓XS</v>
      </c>
      <c r="C247" t="s">
        <v>53</v>
      </c>
      <c r="D247" t="s">
        <v>157</v>
      </c>
      <c r="E247">
        <v>0</v>
      </c>
      <c r="F247">
        <f t="shared" si="26"/>
        <v>0</v>
      </c>
    </row>
    <row r="248" spans="1:6">
      <c r="A248" t="str">
        <f t="shared" si="24"/>
        <v>南浦拍照样衣仓LCCW22-U1H968-BLACK</v>
      </c>
      <c r="B248" t="str">
        <f t="shared" si="25"/>
        <v>南浦拍照样衣仓L</v>
      </c>
      <c r="C248" t="s">
        <v>53</v>
      </c>
      <c r="D248" t="s">
        <v>158</v>
      </c>
      <c r="F248">
        <f t="shared" si="26"/>
        <v>0</v>
      </c>
    </row>
    <row r="249" spans="1:6">
      <c r="A249" t="str">
        <f t="shared" si="24"/>
        <v>大货样衣仓FCCW22-U1H968-BLACK</v>
      </c>
      <c r="B249" t="str">
        <f t="shared" si="25"/>
        <v>大货样衣仓F</v>
      </c>
      <c r="C249" t="s">
        <v>53</v>
      </c>
      <c r="D249" t="s">
        <v>159</v>
      </c>
      <c r="F249">
        <f t="shared" si="26"/>
        <v>0</v>
      </c>
    </row>
    <row r="250" spans="1:6">
      <c r="A250" t="str">
        <f t="shared" si="24"/>
        <v>香港仓LCCW22-U1H968-BLACK</v>
      </c>
      <c r="B250" t="str">
        <f t="shared" si="25"/>
        <v>香港仓L</v>
      </c>
      <c r="C250" t="s">
        <v>53</v>
      </c>
      <c r="D250" t="s">
        <v>160</v>
      </c>
      <c r="E250">
        <v>7</v>
      </c>
      <c r="F250">
        <f t="shared" si="26"/>
        <v>7</v>
      </c>
    </row>
    <row r="251" spans="1:6">
      <c r="A251" t="str">
        <f t="shared" si="24"/>
        <v>香港仓MCCW22-U1H968-BLACK</v>
      </c>
      <c r="B251" t="str">
        <f t="shared" si="25"/>
        <v>香港仓M</v>
      </c>
      <c r="C251" t="s">
        <v>53</v>
      </c>
      <c r="D251" t="s">
        <v>161</v>
      </c>
      <c r="E251">
        <v>19</v>
      </c>
      <c r="F251">
        <f t="shared" si="26"/>
        <v>19</v>
      </c>
    </row>
    <row r="252" spans="1:6">
      <c r="A252" t="str">
        <f t="shared" si="24"/>
        <v>香港仓FCCW22-U1H968-BLACK</v>
      </c>
      <c r="B252" t="str">
        <f t="shared" si="25"/>
        <v>香港仓F</v>
      </c>
      <c r="C252" t="s">
        <v>53</v>
      </c>
      <c r="D252" t="s">
        <v>162</v>
      </c>
      <c r="F252">
        <f t="shared" si="26"/>
        <v>0</v>
      </c>
    </row>
    <row r="253" spans="1:6">
      <c r="A253" t="str">
        <f t="shared" si="24"/>
        <v>香港仓XXLCCW22-U1H968-BLACK</v>
      </c>
      <c r="B253" t="str">
        <f t="shared" si="25"/>
        <v>香港仓XXL</v>
      </c>
      <c r="C253" t="s">
        <v>53</v>
      </c>
      <c r="D253" t="s">
        <v>163</v>
      </c>
      <c r="F253">
        <f t="shared" si="26"/>
        <v>0</v>
      </c>
    </row>
    <row r="254" spans="1:6">
      <c r="A254" t="str">
        <f t="shared" si="24"/>
        <v>香港仓SCCW22-U1H968-BLACK</v>
      </c>
      <c r="B254" t="str">
        <f t="shared" si="25"/>
        <v>香港仓S</v>
      </c>
      <c r="C254" t="s">
        <v>53</v>
      </c>
      <c r="D254" t="s">
        <v>164</v>
      </c>
      <c r="E254">
        <v>21</v>
      </c>
      <c r="F254">
        <f t="shared" si="26"/>
        <v>21</v>
      </c>
    </row>
    <row r="255" spans="1:6">
      <c r="A255" t="str">
        <f t="shared" si="24"/>
        <v>香港仓XLCCW22-U1H968-BLACK</v>
      </c>
      <c r="B255" t="str">
        <f t="shared" si="25"/>
        <v>香港仓XL</v>
      </c>
      <c r="C255" t="s">
        <v>53</v>
      </c>
      <c r="D255" t="s">
        <v>165</v>
      </c>
      <c r="F255">
        <f t="shared" si="26"/>
        <v>0</v>
      </c>
    </row>
    <row r="256" spans="1:6">
      <c r="A256" t="str">
        <f t="shared" si="24"/>
        <v>广州期货仓MCCW22-H1H352-BLUE</v>
      </c>
      <c r="B256" t="str">
        <f t="shared" si="25"/>
        <v>广州期货仓M</v>
      </c>
      <c r="C256" t="s">
        <v>54</v>
      </c>
      <c r="D256" t="s">
        <v>124</v>
      </c>
      <c r="F256">
        <f t="shared" si="26"/>
        <v>0</v>
      </c>
    </row>
    <row r="257" spans="1:6">
      <c r="A257" t="str">
        <f t="shared" si="24"/>
        <v>广州期货仓XSCCW22-H1H352-BLUE</v>
      </c>
      <c r="B257" t="str">
        <f t="shared" si="25"/>
        <v>广州期货仓XS</v>
      </c>
      <c r="C257" t="s">
        <v>54</v>
      </c>
      <c r="D257" t="s">
        <v>125</v>
      </c>
      <c r="F257">
        <f t="shared" si="26"/>
        <v>0</v>
      </c>
    </row>
    <row r="258" spans="1:6">
      <c r="A258" t="str">
        <f t="shared" si="24"/>
        <v>广州期货仓SCCW22-H1H352-BLUE</v>
      </c>
      <c r="B258" t="str">
        <f t="shared" si="25"/>
        <v>广州期货仓S</v>
      </c>
      <c r="C258" t="s">
        <v>54</v>
      </c>
      <c r="D258" t="s">
        <v>126</v>
      </c>
      <c r="F258">
        <f t="shared" si="26"/>
        <v>0</v>
      </c>
    </row>
    <row r="259" spans="1:6">
      <c r="A259" t="str">
        <f t="shared" si="24"/>
        <v>武汉XLCCW22-H1H352-BLUE</v>
      </c>
      <c r="B259" t="str">
        <f t="shared" si="25"/>
        <v>武汉XL</v>
      </c>
      <c r="C259" t="s">
        <v>54</v>
      </c>
      <c r="D259" t="s">
        <v>127</v>
      </c>
      <c r="F259">
        <f t="shared" si="26"/>
        <v>0</v>
      </c>
    </row>
    <row r="260" spans="1:6">
      <c r="A260" t="str">
        <f t="shared" si="24"/>
        <v>武汉FCCW22-H1H352-BLUE</v>
      </c>
      <c r="B260" t="str">
        <f t="shared" si="25"/>
        <v>武汉F</v>
      </c>
      <c r="C260" t="s">
        <v>54</v>
      </c>
      <c r="D260" t="s">
        <v>128</v>
      </c>
      <c r="F260">
        <f t="shared" si="26"/>
        <v>0</v>
      </c>
    </row>
    <row r="261" spans="1:6">
      <c r="A261" t="str">
        <f t="shared" si="24"/>
        <v>武汉XXLCCW22-H1H352-BLUE</v>
      </c>
      <c r="B261" t="str">
        <f t="shared" si="25"/>
        <v>武汉XXL</v>
      </c>
      <c r="C261" t="s">
        <v>54</v>
      </c>
      <c r="D261" t="s">
        <v>129</v>
      </c>
      <c r="F261">
        <f t="shared" si="26"/>
        <v>0</v>
      </c>
    </row>
    <row r="262" spans="1:6">
      <c r="A262" t="str">
        <f t="shared" si="24"/>
        <v>武汉XSCCW22-H1H352-BLUE</v>
      </c>
      <c r="B262" t="str">
        <f t="shared" si="25"/>
        <v>武汉XS</v>
      </c>
      <c r="C262" t="s">
        <v>54</v>
      </c>
      <c r="D262" t="s">
        <v>130</v>
      </c>
      <c r="F262">
        <f t="shared" si="26"/>
        <v>0</v>
      </c>
    </row>
    <row r="263" spans="1:6">
      <c r="A263" t="str">
        <f t="shared" si="24"/>
        <v>武汉LCCW22-H1H352-BLUE</v>
      </c>
      <c r="B263" t="str">
        <f t="shared" si="25"/>
        <v>武汉L</v>
      </c>
      <c r="C263" t="s">
        <v>54</v>
      </c>
      <c r="D263" t="s">
        <v>131</v>
      </c>
      <c r="F263">
        <f t="shared" si="26"/>
        <v>0</v>
      </c>
    </row>
    <row r="264" spans="1:6">
      <c r="A264" t="str">
        <f t="shared" ref="A264:A295" si="27">B264&amp;C264</f>
        <v>武汉MCCW22-H1H352-BLUE</v>
      </c>
      <c r="B264" t="str">
        <f t="shared" ref="B264:B295" si="28">RIGHT(D264,LEN(D264)-FIND(":",D264,1))</f>
        <v>武汉M</v>
      </c>
      <c r="C264" t="s">
        <v>54</v>
      </c>
      <c r="D264" t="s">
        <v>132</v>
      </c>
      <c r="F264">
        <f t="shared" ref="F264:F295" si="29">E264</f>
        <v>0</v>
      </c>
    </row>
    <row r="265" spans="1:6">
      <c r="A265" t="str">
        <f t="shared" si="27"/>
        <v>武汉SCCW22-H1H352-BLUE</v>
      </c>
      <c r="B265" t="str">
        <f t="shared" si="28"/>
        <v>武汉S</v>
      </c>
      <c r="C265" t="s">
        <v>54</v>
      </c>
      <c r="D265" t="s">
        <v>133</v>
      </c>
      <c r="F265">
        <f t="shared" si="29"/>
        <v>0</v>
      </c>
    </row>
    <row r="266" spans="1:6">
      <c r="A266" t="str">
        <f t="shared" si="27"/>
        <v>广州期货仓FCCW22-H1H352-BLUE</v>
      </c>
      <c r="B266" t="str">
        <f t="shared" si="28"/>
        <v>广州期货仓F</v>
      </c>
      <c r="C266" t="s">
        <v>54</v>
      </c>
      <c r="D266" t="s">
        <v>134</v>
      </c>
      <c r="F266">
        <f t="shared" si="29"/>
        <v>0</v>
      </c>
    </row>
    <row r="267" spans="1:6">
      <c r="A267" t="str">
        <f t="shared" si="27"/>
        <v>南浦拍照样衣仓XSCCW22-H1H352-BLUE</v>
      </c>
      <c r="B267" t="str">
        <f t="shared" si="28"/>
        <v>南浦拍照样衣仓XS</v>
      </c>
      <c r="C267" t="s">
        <v>54</v>
      </c>
      <c r="D267" t="s">
        <v>135</v>
      </c>
      <c r="F267">
        <f t="shared" si="29"/>
        <v>0</v>
      </c>
    </row>
    <row r="268" spans="1:6">
      <c r="A268" t="str">
        <f t="shared" si="27"/>
        <v>南浦拍照样衣仓MCCW22-H1H352-BLUE</v>
      </c>
      <c r="B268" t="str">
        <f t="shared" si="28"/>
        <v>南浦拍照样衣仓M</v>
      </c>
      <c r="C268" t="s">
        <v>54</v>
      </c>
      <c r="D268" t="s">
        <v>136</v>
      </c>
      <c r="F268">
        <f t="shared" si="29"/>
        <v>0</v>
      </c>
    </row>
    <row r="269" spans="1:6">
      <c r="A269" t="str">
        <f t="shared" si="27"/>
        <v>南浦拍照样衣仓SCCW22-H1H352-BLUE</v>
      </c>
      <c r="B269" t="str">
        <f t="shared" si="28"/>
        <v>南浦拍照样衣仓S</v>
      </c>
      <c r="C269" t="s">
        <v>54</v>
      </c>
      <c r="D269" t="s">
        <v>137</v>
      </c>
      <c r="F269">
        <f t="shared" si="29"/>
        <v>0</v>
      </c>
    </row>
    <row r="270" spans="1:6">
      <c r="A270" t="str">
        <f t="shared" si="27"/>
        <v>南浦正品仓FCCW22-H1H352-BLUE</v>
      </c>
      <c r="B270" t="str">
        <f t="shared" si="28"/>
        <v>南浦正品仓F</v>
      </c>
      <c r="C270" t="s">
        <v>54</v>
      </c>
      <c r="D270" t="s">
        <v>138</v>
      </c>
      <c r="E270">
        <v>0</v>
      </c>
      <c r="F270">
        <f t="shared" si="29"/>
        <v>0</v>
      </c>
    </row>
    <row r="271" spans="1:6">
      <c r="A271" t="str">
        <f t="shared" si="27"/>
        <v>广州期货仓XXLCCW22-H1H352-BLUE</v>
      </c>
      <c r="B271" t="str">
        <f t="shared" si="28"/>
        <v>广州期货仓XXL</v>
      </c>
      <c r="C271" t="s">
        <v>54</v>
      </c>
      <c r="D271" t="s">
        <v>139</v>
      </c>
      <c r="F271">
        <f t="shared" si="29"/>
        <v>0</v>
      </c>
    </row>
    <row r="272" spans="1:6">
      <c r="A272" t="str">
        <f t="shared" si="27"/>
        <v>广州期货仓XLCCW22-H1H352-BLUE</v>
      </c>
      <c r="B272" t="str">
        <f t="shared" si="28"/>
        <v>广州期货仓XL</v>
      </c>
      <c r="C272" t="s">
        <v>54</v>
      </c>
      <c r="D272" t="s">
        <v>140</v>
      </c>
      <c r="F272">
        <f t="shared" si="29"/>
        <v>0</v>
      </c>
    </row>
    <row r="273" spans="1:6">
      <c r="A273" t="str">
        <f t="shared" si="27"/>
        <v>广州期货仓LCCW22-H1H352-BLUE</v>
      </c>
      <c r="B273" t="str">
        <f t="shared" si="28"/>
        <v>广州期货仓L</v>
      </c>
      <c r="C273" t="s">
        <v>54</v>
      </c>
      <c r="D273" t="s">
        <v>141</v>
      </c>
      <c r="F273">
        <f t="shared" si="29"/>
        <v>0</v>
      </c>
    </row>
    <row r="274" spans="1:6">
      <c r="A274" t="str">
        <f t="shared" si="27"/>
        <v>南浦正品仓XXLCCW22-H1H352-BLUE</v>
      </c>
      <c r="B274" t="str">
        <f t="shared" si="28"/>
        <v>南浦正品仓XXL</v>
      </c>
      <c r="C274" t="s">
        <v>54</v>
      </c>
      <c r="D274" t="s">
        <v>142</v>
      </c>
      <c r="F274">
        <f t="shared" si="29"/>
        <v>0</v>
      </c>
    </row>
    <row r="275" spans="1:6">
      <c r="A275" t="str">
        <f t="shared" si="27"/>
        <v>南浦正品仓XLCCW22-H1H352-BLUE</v>
      </c>
      <c r="B275" t="str">
        <f t="shared" si="28"/>
        <v>南浦正品仓XL</v>
      </c>
      <c r="C275" t="s">
        <v>54</v>
      </c>
      <c r="D275" t="s">
        <v>143</v>
      </c>
      <c r="E275">
        <v>3</v>
      </c>
      <c r="F275">
        <f t="shared" si="29"/>
        <v>3</v>
      </c>
    </row>
    <row r="276" spans="1:6">
      <c r="A276" t="str">
        <f t="shared" si="27"/>
        <v>南浦正品仓LCCW22-H1H352-BLUE</v>
      </c>
      <c r="B276" t="str">
        <f t="shared" si="28"/>
        <v>南浦正品仓L</v>
      </c>
      <c r="C276" t="s">
        <v>54</v>
      </c>
      <c r="D276" t="s">
        <v>144</v>
      </c>
      <c r="E276">
        <v>11</v>
      </c>
      <c r="F276">
        <f t="shared" si="29"/>
        <v>11</v>
      </c>
    </row>
    <row r="277" spans="1:6">
      <c r="A277" t="str">
        <f t="shared" si="27"/>
        <v>南浦正品仓MCCW22-H1H352-BLUE</v>
      </c>
      <c r="B277" t="str">
        <f t="shared" si="28"/>
        <v>南浦正品仓M</v>
      </c>
      <c r="C277" t="s">
        <v>54</v>
      </c>
      <c r="D277" t="s">
        <v>145</v>
      </c>
      <c r="E277">
        <v>32</v>
      </c>
      <c r="F277">
        <f t="shared" si="29"/>
        <v>32</v>
      </c>
    </row>
    <row r="278" spans="1:6">
      <c r="A278" t="str">
        <f t="shared" si="27"/>
        <v>南浦正品仓SCCW22-H1H352-BLUE</v>
      </c>
      <c r="B278" t="str">
        <f t="shared" si="28"/>
        <v>南浦正品仓S</v>
      </c>
      <c r="C278" t="s">
        <v>54</v>
      </c>
      <c r="D278" t="s">
        <v>146</v>
      </c>
      <c r="E278">
        <v>31</v>
      </c>
      <c r="F278">
        <f t="shared" si="29"/>
        <v>31</v>
      </c>
    </row>
    <row r="279" spans="1:6">
      <c r="A279" t="str">
        <f t="shared" si="27"/>
        <v>南浦正品仓XSCCW22-H1H352-BLUE</v>
      </c>
      <c r="B279" t="str">
        <f t="shared" si="28"/>
        <v>南浦正品仓XS</v>
      </c>
      <c r="C279" t="s">
        <v>54</v>
      </c>
      <c r="D279" t="s">
        <v>147</v>
      </c>
      <c r="E279">
        <v>8</v>
      </c>
      <c r="F279">
        <f t="shared" si="29"/>
        <v>8</v>
      </c>
    </row>
    <row r="280" spans="1:6">
      <c r="A280" t="str">
        <f t="shared" si="27"/>
        <v>大货样衣仓XXLCCW22-H1H352-BLUE</v>
      </c>
      <c r="B280" t="str">
        <f t="shared" si="28"/>
        <v>大货样衣仓XXL</v>
      </c>
      <c r="C280" t="s">
        <v>54</v>
      </c>
      <c r="D280" t="s">
        <v>148</v>
      </c>
      <c r="F280">
        <f t="shared" si="29"/>
        <v>0</v>
      </c>
    </row>
    <row r="281" spans="1:6">
      <c r="A281" t="str">
        <f t="shared" si="27"/>
        <v>大货样衣仓MCCW22-H1H352-BLUE</v>
      </c>
      <c r="B281" t="str">
        <f t="shared" si="28"/>
        <v>大货样衣仓M</v>
      </c>
      <c r="C281" t="s">
        <v>54</v>
      </c>
      <c r="D281" t="s">
        <v>149</v>
      </c>
      <c r="F281">
        <f t="shared" si="29"/>
        <v>0</v>
      </c>
    </row>
    <row r="282" spans="1:6">
      <c r="A282" t="str">
        <f t="shared" si="27"/>
        <v>大货样衣仓XLCCW22-H1H352-BLUE</v>
      </c>
      <c r="B282" t="str">
        <f t="shared" si="28"/>
        <v>大货样衣仓XL</v>
      </c>
      <c r="C282" t="s">
        <v>54</v>
      </c>
      <c r="D282" t="s">
        <v>150</v>
      </c>
      <c r="F282">
        <f t="shared" si="29"/>
        <v>0</v>
      </c>
    </row>
    <row r="283" spans="1:6">
      <c r="A283" t="str">
        <f t="shared" si="27"/>
        <v>大货样衣仓LCCW22-H1H352-BLUE</v>
      </c>
      <c r="B283" t="str">
        <f t="shared" si="28"/>
        <v>大货样衣仓L</v>
      </c>
      <c r="C283" t="s">
        <v>54</v>
      </c>
      <c r="D283" t="s">
        <v>151</v>
      </c>
      <c r="F283">
        <f t="shared" si="29"/>
        <v>0</v>
      </c>
    </row>
    <row r="284" spans="1:6">
      <c r="A284" t="str">
        <f t="shared" si="27"/>
        <v>大货样衣仓SCCW22-H1H352-BLUE</v>
      </c>
      <c r="B284" t="str">
        <f t="shared" si="28"/>
        <v>大货样衣仓S</v>
      </c>
      <c r="C284" t="s">
        <v>54</v>
      </c>
      <c r="D284" t="s">
        <v>152</v>
      </c>
      <c r="E284">
        <v>1</v>
      </c>
      <c r="F284">
        <f t="shared" si="29"/>
        <v>1</v>
      </c>
    </row>
    <row r="285" spans="1:6">
      <c r="A285" t="str">
        <f t="shared" si="27"/>
        <v>大货样衣仓XSCCW22-H1H352-BLUE</v>
      </c>
      <c r="B285" t="str">
        <f t="shared" si="28"/>
        <v>大货样衣仓XS</v>
      </c>
      <c r="C285" t="s">
        <v>54</v>
      </c>
      <c r="D285" t="s">
        <v>153</v>
      </c>
      <c r="F285">
        <f t="shared" si="29"/>
        <v>0</v>
      </c>
    </row>
    <row r="286" spans="1:6">
      <c r="A286" t="str">
        <f t="shared" si="27"/>
        <v>南浦拍照样衣仓FCCW22-H1H352-BLUE</v>
      </c>
      <c r="B286" t="str">
        <f t="shared" si="28"/>
        <v>南浦拍照样衣仓F</v>
      </c>
      <c r="C286" t="s">
        <v>54</v>
      </c>
      <c r="D286" t="s">
        <v>154</v>
      </c>
      <c r="F286">
        <f t="shared" si="29"/>
        <v>0</v>
      </c>
    </row>
    <row r="287" spans="1:6">
      <c r="A287" t="str">
        <f t="shared" si="27"/>
        <v>南浦拍照样衣仓XXLCCW22-H1H352-BLUE</v>
      </c>
      <c r="B287" t="str">
        <f t="shared" si="28"/>
        <v>南浦拍照样衣仓XXL</v>
      </c>
      <c r="C287" t="s">
        <v>54</v>
      </c>
      <c r="D287" t="s">
        <v>155</v>
      </c>
      <c r="F287">
        <f t="shared" si="29"/>
        <v>0</v>
      </c>
    </row>
    <row r="288" spans="1:6">
      <c r="A288" t="str">
        <f t="shared" si="27"/>
        <v>南浦拍照样衣仓XLCCW22-H1H352-BLUE</v>
      </c>
      <c r="B288" t="str">
        <f t="shared" si="28"/>
        <v>南浦拍照样衣仓XL</v>
      </c>
      <c r="C288" t="s">
        <v>54</v>
      </c>
      <c r="D288" t="s">
        <v>156</v>
      </c>
      <c r="F288">
        <f t="shared" si="29"/>
        <v>0</v>
      </c>
    </row>
    <row r="289" spans="1:6">
      <c r="A289" t="str">
        <f t="shared" si="27"/>
        <v>香港仓XSCCW22-H1H352-BLUE</v>
      </c>
      <c r="B289" t="str">
        <f t="shared" si="28"/>
        <v>香港仓XS</v>
      </c>
      <c r="C289" t="s">
        <v>54</v>
      </c>
      <c r="D289" t="s">
        <v>157</v>
      </c>
      <c r="E289">
        <v>10</v>
      </c>
      <c r="F289">
        <f t="shared" si="29"/>
        <v>10</v>
      </c>
    </row>
    <row r="290" spans="1:6">
      <c r="A290" t="str">
        <f t="shared" si="27"/>
        <v>南浦拍照样衣仓LCCW22-H1H352-BLUE</v>
      </c>
      <c r="B290" t="str">
        <f t="shared" si="28"/>
        <v>南浦拍照样衣仓L</v>
      </c>
      <c r="C290" t="s">
        <v>54</v>
      </c>
      <c r="D290" t="s">
        <v>158</v>
      </c>
      <c r="F290">
        <f t="shared" si="29"/>
        <v>0</v>
      </c>
    </row>
    <row r="291" spans="1:6">
      <c r="A291" t="str">
        <f t="shared" si="27"/>
        <v>大货样衣仓FCCW22-H1H352-BLUE</v>
      </c>
      <c r="B291" t="str">
        <f t="shared" si="28"/>
        <v>大货样衣仓F</v>
      </c>
      <c r="C291" t="s">
        <v>54</v>
      </c>
      <c r="D291" t="s">
        <v>159</v>
      </c>
      <c r="F291">
        <f t="shared" si="29"/>
        <v>0</v>
      </c>
    </row>
    <row r="292" spans="1:6">
      <c r="A292" t="str">
        <f t="shared" si="27"/>
        <v>香港仓LCCW22-H1H352-BLUE</v>
      </c>
      <c r="B292" t="str">
        <f t="shared" si="28"/>
        <v>香港仓L</v>
      </c>
      <c r="C292" t="s">
        <v>54</v>
      </c>
      <c r="D292" t="s">
        <v>160</v>
      </c>
      <c r="E292">
        <v>14</v>
      </c>
      <c r="F292">
        <f t="shared" si="29"/>
        <v>14</v>
      </c>
    </row>
    <row r="293" spans="1:6">
      <c r="A293" t="str">
        <f t="shared" si="27"/>
        <v>香港仓MCCW22-H1H352-BLUE</v>
      </c>
      <c r="B293" t="str">
        <f t="shared" si="28"/>
        <v>香港仓M</v>
      </c>
      <c r="C293" t="s">
        <v>54</v>
      </c>
      <c r="D293" t="s">
        <v>161</v>
      </c>
      <c r="E293">
        <v>36</v>
      </c>
      <c r="F293">
        <f t="shared" si="29"/>
        <v>36</v>
      </c>
    </row>
    <row r="294" spans="1:6">
      <c r="A294" t="str">
        <f t="shared" si="27"/>
        <v>香港仓FCCW22-H1H352-BLUE</v>
      </c>
      <c r="B294" t="str">
        <f t="shared" si="28"/>
        <v>香港仓F</v>
      </c>
      <c r="C294" t="s">
        <v>54</v>
      </c>
      <c r="D294" t="s">
        <v>162</v>
      </c>
      <c r="F294">
        <f t="shared" si="29"/>
        <v>0</v>
      </c>
    </row>
    <row r="295" spans="1:6">
      <c r="A295" t="str">
        <f t="shared" si="27"/>
        <v>香港仓XXLCCW22-H1H352-BLUE</v>
      </c>
      <c r="B295" t="str">
        <f t="shared" si="28"/>
        <v>香港仓XXL</v>
      </c>
      <c r="C295" t="s">
        <v>54</v>
      </c>
      <c r="D295" t="s">
        <v>163</v>
      </c>
      <c r="F295">
        <f t="shared" si="29"/>
        <v>0</v>
      </c>
    </row>
    <row r="296" spans="1:6">
      <c r="A296" t="str">
        <f t="shared" ref="A296:A327" si="30">B296&amp;C296</f>
        <v>香港仓SCCW22-H1H352-BLUE</v>
      </c>
      <c r="B296" t="str">
        <f t="shared" ref="B296:B327" si="31">RIGHT(D296,LEN(D296)-FIND(":",D296,1))</f>
        <v>香港仓S</v>
      </c>
      <c r="C296" t="s">
        <v>54</v>
      </c>
      <c r="D296" t="s">
        <v>164</v>
      </c>
      <c r="E296">
        <v>39</v>
      </c>
      <c r="F296">
        <f t="shared" ref="F296:F327" si="32">E296</f>
        <v>39</v>
      </c>
    </row>
    <row r="297" spans="1:6">
      <c r="A297" t="str">
        <f t="shared" si="30"/>
        <v>香港仓XLCCW22-H1H352-BLUE</v>
      </c>
      <c r="B297" t="str">
        <f t="shared" si="31"/>
        <v>香港仓XL</v>
      </c>
      <c r="C297" t="s">
        <v>54</v>
      </c>
      <c r="D297" t="s">
        <v>165</v>
      </c>
      <c r="E297">
        <v>2</v>
      </c>
      <c r="F297">
        <f t="shared" si="32"/>
        <v>2</v>
      </c>
    </row>
    <row r="298" spans="1:6">
      <c r="A298" t="e">
        <f t="shared" si="30"/>
        <v>#VALUE!</v>
      </c>
      <c r="B298" t="e">
        <f t="shared" si="31"/>
        <v>#VALUE!</v>
      </c>
      <c r="F298">
        <f t="shared" si="32"/>
        <v>0</v>
      </c>
    </row>
    <row r="299" spans="1:6">
      <c r="A299" t="e">
        <f t="shared" si="30"/>
        <v>#VALUE!</v>
      </c>
      <c r="B299" t="e">
        <f t="shared" si="31"/>
        <v>#VALUE!</v>
      </c>
      <c r="F299">
        <f t="shared" si="32"/>
        <v>0</v>
      </c>
    </row>
    <row r="300" spans="1:6">
      <c r="A300" t="e">
        <f t="shared" si="30"/>
        <v>#VALUE!</v>
      </c>
      <c r="B300" t="e">
        <f t="shared" si="31"/>
        <v>#VALUE!</v>
      </c>
      <c r="F300">
        <f t="shared" si="32"/>
        <v>0</v>
      </c>
    </row>
    <row r="301" spans="1:6">
      <c r="A301" t="e">
        <f t="shared" si="30"/>
        <v>#VALUE!</v>
      </c>
      <c r="B301" t="e">
        <f t="shared" si="31"/>
        <v>#VALUE!</v>
      </c>
      <c r="F301">
        <f t="shared" si="32"/>
        <v>0</v>
      </c>
    </row>
    <row r="302" spans="1:6">
      <c r="A302" t="e">
        <f t="shared" si="30"/>
        <v>#VALUE!</v>
      </c>
      <c r="B302" t="e">
        <f t="shared" si="31"/>
        <v>#VALUE!</v>
      </c>
      <c r="F302">
        <f t="shared" si="32"/>
        <v>0</v>
      </c>
    </row>
    <row r="303" spans="1:6">
      <c r="A303" t="e">
        <f t="shared" si="30"/>
        <v>#VALUE!</v>
      </c>
      <c r="B303" t="e">
        <f t="shared" si="31"/>
        <v>#VALUE!</v>
      </c>
      <c r="F303">
        <f t="shared" si="32"/>
        <v>0</v>
      </c>
    </row>
    <row r="304" spans="1:6">
      <c r="A304" t="e">
        <f t="shared" si="30"/>
        <v>#VALUE!</v>
      </c>
      <c r="B304" t="e">
        <f t="shared" si="31"/>
        <v>#VALUE!</v>
      </c>
      <c r="F304">
        <f t="shared" si="32"/>
        <v>0</v>
      </c>
    </row>
    <row r="305" spans="1:6">
      <c r="A305" t="e">
        <f t="shared" si="30"/>
        <v>#VALUE!</v>
      </c>
      <c r="B305" t="e">
        <f t="shared" si="31"/>
        <v>#VALUE!</v>
      </c>
      <c r="F305">
        <f t="shared" si="32"/>
        <v>0</v>
      </c>
    </row>
    <row r="306" spans="1:6">
      <c r="A306" t="e">
        <f t="shared" si="30"/>
        <v>#VALUE!</v>
      </c>
      <c r="B306" t="e">
        <f t="shared" si="31"/>
        <v>#VALUE!</v>
      </c>
      <c r="F306">
        <f t="shared" si="32"/>
        <v>0</v>
      </c>
    </row>
    <row r="307" spans="1:6">
      <c r="A307" t="e">
        <f t="shared" si="30"/>
        <v>#VALUE!</v>
      </c>
      <c r="B307" t="e">
        <f t="shared" si="31"/>
        <v>#VALUE!</v>
      </c>
      <c r="F307">
        <f t="shared" si="32"/>
        <v>0</v>
      </c>
    </row>
    <row r="308" spans="1:6">
      <c r="A308" t="e">
        <f t="shared" si="30"/>
        <v>#VALUE!</v>
      </c>
      <c r="B308" t="e">
        <f t="shared" si="31"/>
        <v>#VALUE!</v>
      </c>
      <c r="F308">
        <f t="shared" si="32"/>
        <v>0</v>
      </c>
    </row>
    <row r="309" spans="1:6">
      <c r="A309" t="e">
        <f t="shared" si="30"/>
        <v>#VALUE!</v>
      </c>
      <c r="B309" t="e">
        <f t="shared" si="31"/>
        <v>#VALUE!</v>
      </c>
      <c r="F309">
        <f t="shared" si="32"/>
        <v>0</v>
      </c>
    </row>
    <row r="310" spans="1:6">
      <c r="A310" t="e">
        <f t="shared" si="30"/>
        <v>#VALUE!</v>
      </c>
      <c r="B310" t="e">
        <f t="shared" si="31"/>
        <v>#VALUE!</v>
      </c>
      <c r="F310">
        <f t="shared" si="32"/>
        <v>0</v>
      </c>
    </row>
    <row r="311" spans="1:6">
      <c r="A311" t="e">
        <f t="shared" si="30"/>
        <v>#VALUE!</v>
      </c>
      <c r="B311" t="e">
        <f t="shared" si="31"/>
        <v>#VALUE!</v>
      </c>
      <c r="F311">
        <f t="shared" si="32"/>
        <v>0</v>
      </c>
    </row>
    <row r="312" spans="1:6">
      <c r="A312" t="e">
        <f t="shared" si="30"/>
        <v>#VALUE!</v>
      </c>
      <c r="B312" t="e">
        <f t="shared" si="31"/>
        <v>#VALUE!</v>
      </c>
      <c r="F312">
        <f t="shared" si="32"/>
        <v>0</v>
      </c>
    </row>
    <row r="313" spans="1:6">
      <c r="A313" t="e">
        <f t="shared" si="30"/>
        <v>#VALUE!</v>
      </c>
      <c r="B313" t="e">
        <f t="shared" si="31"/>
        <v>#VALUE!</v>
      </c>
      <c r="F313">
        <f t="shared" si="32"/>
        <v>0</v>
      </c>
    </row>
    <row r="314" spans="1:6">
      <c r="A314" t="e">
        <f t="shared" si="30"/>
        <v>#VALUE!</v>
      </c>
      <c r="B314" t="e">
        <f t="shared" si="31"/>
        <v>#VALUE!</v>
      </c>
      <c r="F314">
        <f t="shared" si="32"/>
        <v>0</v>
      </c>
    </row>
    <row r="315" spans="1:6">
      <c r="A315" t="e">
        <f t="shared" si="30"/>
        <v>#VALUE!</v>
      </c>
      <c r="B315" t="e">
        <f t="shared" si="31"/>
        <v>#VALUE!</v>
      </c>
      <c r="F315">
        <f t="shared" si="32"/>
        <v>0</v>
      </c>
    </row>
    <row r="316" spans="1:6">
      <c r="A316" t="e">
        <f t="shared" si="30"/>
        <v>#VALUE!</v>
      </c>
      <c r="B316" t="e">
        <f t="shared" si="31"/>
        <v>#VALUE!</v>
      </c>
      <c r="F316">
        <f t="shared" si="32"/>
        <v>0</v>
      </c>
    </row>
    <row r="317" spans="1:6">
      <c r="A317" t="e">
        <f t="shared" si="30"/>
        <v>#VALUE!</v>
      </c>
      <c r="B317" t="e">
        <f t="shared" si="31"/>
        <v>#VALUE!</v>
      </c>
      <c r="F317">
        <f t="shared" si="32"/>
        <v>0</v>
      </c>
    </row>
    <row r="318" spans="1:6">
      <c r="A318" t="e">
        <f t="shared" si="30"/>
        <v>#VALUE!</v>
      </c>
      <c r="B318" t="e">
        <f t="shared" si="31"/>
        <v>#VALUE!</v>
      </c>
      <c r="F318">
        <f t="shared" si="32"/>
        <v>0</v>
      </c>
    </row>
    <row r="319" spans="1:6">
      <c r="A319" t="e">
        <f t="shared" si="30"/>
        <v>#VALUE!</v>
      </c>
      <c r="B319" t="e">
        <f t="shared" si="31"/>
        <v>#VALUE!</v>
      </c>
      <c r="F319">
        <f t="shared" si="32"/>
        <v>0</v>
      </c>
    </row>
    <row r="320" spans="1:6">
      <c r="A320" t="e">
        <f t="shared" si="30"/>
        <v>#VALUE!</v>
      </c>
      <c r="B320" t="e">
        <f t="shared" si="31"/>
        <v>#VALUE!</v>
      </c>
      <c r="F320">
        <f t="shared" si="32"/>
        <v>0</v>
      </c>
    </row>
    <row r="321" spans="1:6">
      <c r="A321" t="e">
        <f t="shared" si="30"/>
        <v>#VALUE!</v>
      </c>
      <c r="B321" t="e">
        <f t="shared" si="31"/>
        <v>#VALUE!</v>
      </c>
      <c r="F321">
        <f t="shared" si="32"/>
        <v>0</v>
      </c>
    </row>
    <row r="322" spans="1:6">
      <c r="A322" t="e">
        <f t="shared" si="30"/>
        <v>#VALUE!</v>
      </c>
      <c r="B322" t="e">
        <f t="shared" si="31"/>
        <v>#VALUE!</v>
      </c>
      <c r="F322">
        <f t="shared" si="32"/>
        <v>0</v>
      </c>
    </row>
    <row r="323" spans="1:6">
      <c r="A323" t="e">
        <f t="shared" si="30"/>
        <v>#VALUE!</v>
      </c>
      <c r="B323" t="e">
        <f t="shared" si="31"/>
        <v>#VALUE!</v>
      </c>
      <c r="F323">
        <f t="shared" si="32"/>
        <v>0</v>
      </c>
    </row>
    <row r="324" spans="1:6">
      <c r="A324" t="e">
        <f t="shared" si="30"/>
        <v>#VALUE!</v>
      </c>
      <c r="B324" t="e">
        <f t="shared" si="31"/>
        <v>#VALUE!</v>
      </c>
      <c r="F324">
        <f t="shared" si="32"/>
        <v>0</v>
      </c>
    </row>
    <row r="325" spans="1:6">
      <c r="A325" t="e">
        <f t="shared" si="30"/>
        <v>#VALUE!</v>
      </c>
      <c r="B325" t="e">
        <f t="shared" si="31"/>
        <v>#VALUE!</v>
      </c>
      <c r="F325">
        <f t="shared" si="32"/>
        <v>0</v>
      </c>
    </row>
    <row r="326" spans="1:6">
      <c r="A326" t="e">
        <f t="shared" si="30"/>
        <v>#VALUE!</v>
      </c>
      <c r="B326" t="e">
        <f t="shared" si="31"/>
        <v>#VALUE!</v>
      </c>
      <c r="F326">
        <f t="shared" si="32"/>
        <v>0</v>
      </c>
    </row>
    <row r="327" spans="1:6">
      <c r="A327" t="e">
        <f t="shared" si="30"/>
        <v>#VALUE!</v>
      </c>
      <c r="B327" t="e">
        <f t="shared" si="31"/>
        <v>#VALUE!</v>
      </c>
      <c r="F327">
        <f t="shared" si="32"/>
        <v>0</v>
      </c>
    </row>
    <row r="328" spans="1:6">
      <c r="A328" t="e">
        <f t="shared" ref="A328:A367" si="33">B328&amp;C328</f>
        <v>#VALUE!</v>
      </c>
      <c r="B328" t="e">
        <f t="shared" ref="B328:B367" si="34">RIGHT(D328,LEN(D328)-FIND(":",D328,1))</f>
        <v>#VALUE!</v>
      </c>
      <c r="F328">
        <f t="shared" ref="F328:F367" si="35">E328</f>
        <v>0</v>
      </c>
    </row>
    <row r="329" spans="1:6">
      <c r="A329" t="e">
        <f t="shared" si="33"/>
        <v>#VALUE!</v>
      </c>
      <c r="B329" t="e">
        <f t="shared" si="34"/>
        <v>#VALUE!</v>
      </c>
      <c r="F329">
        <f t="shared" si="35"/>
        <v>0</v>
      </c>
    </row>
    <row r="330" spans="1:6">
      <c r="A330" t="e">
        <f t="shared" si="33"/>
        <v>#VALUE!</v>
      </c>
      <c r="B330" t="e">
        <f t="shared" si="34"/>
        <v>#VALUE!</v>
      </c>
      <c r="F330">
        <f t="shared" si="35"/>
        <v>0</v>
      </c>
    </row>
    <row r="331" spans="1:6">
      <c r="A331" t="e">
        <f t="shared" si="33"/>
        <v>#VALUE!</v>
      </c>
      <c r="B331" t="e">
        <f t="shared" si="34"/>
        <v>#VALUE!</v>
      </c>
      <c r="F331">
        <f t="shared" si="35"/>
        <v>0</v>
      </c>
    </row>
    <row r="332" spans="1:6">
      <c r="A332" t="e">
        <f t="shared" si="33"/>
        <v>#VALUE!</v>
      </c>
      <c r="B332" t="e">
        <f t="shared" si="34"/>
        <v>#VALUE!</v>
      </c>
      <c r="F332">
        <f t="shared" si="35"/>
        <v>0</v>
      </c>
    </row>
    <row r="333" spans="1:6">
      <c r="A333" t="e">
        <f t="shared" si="33"/>
        <v>#VALUE!</v>
      </c>
      <c r="B333" t="e">
        <f t="shared" si="34"/>
        <v>#VALUE!</v>
      </c>
      <c r="F333">
        <f t="shared" si="35"/>
        <v>0</v>
      </c>
    </row>
    <row r="334" spans="1:6">
      <c r="A334" t="e">
        <f t="shared" si="33"/>
        <v>#VALUE!</v>
      </c>
      <c r="B334" t="e">
        <f t="shared" si="34"/>
        <v>#VALUE!</v>
      </c>
      <c r="F334">
        <f t="shared" si="35"/>
        <v>0</v>
      </c>
    </row>
    <row r="335" spans="1:6">
      <c r="A335" t="e">
        <f t="shared" si="33"/>
        <v>#VALUE!</v>
      </c>
      <c r="B335" t="e">
        <f t="shared" si="34"/>
        <v>#VALUE!</v>
      </c>
      <c r="F335">
        <f t="shared" si="35"/>
        <v>0</v>
      </c>
    </row>
    <row r="336" spans="1:6">
      <c r="A336" t="e">
        <f t="shared" si="33"/>
        <v>#VALUE!</v>
      </c>
      <c r="B336" t="e">
        <f t="shared" si="34"/>
        <v>#VALUE!</v>
      </c>
      <c r="F336">
        <f t="shared" si="35"/>
        <v>0</v>
      </c>
    </row>
    <row r="337" spans="1:6">
      <c r="A337" t="e">
        <f t="shared" si="33"/>
        <v>#VALUE!</v>
      </c>
      <c r="B337" t="e">
        <f t="shared" si="34"/>
        <v>#VALUE!</v>
      </c>
      <c r="F337">
        <f t="shared" si="35"/>
        <v>0</v>
      </c>
    </row>
    <row r="338" spans="1:6">
      <c r="A338" t="e">
        <f t="shared" si="33"/>
        <v>#VALUE!</v>
      </c>
      <c r="B338" t="e">
        <f t="shared" si="34"/>
        <v>#VALUE!</v>
      </c>
      <c r="F338">
        <f t="shared" si="35"/>
        <v>0</v>
      </c>
    </row>
    <row r="339" spans="1:6">
      <c r="A339" t="e">
        <f t="shared" si="33"/>
        <v>#VALUE!</v>
      </c>
      <c r="B339" t="e">
        <f t="shared" si="34"/>
        <v>#VALUE!</v>
      </c>
      <c r="F339">
        <f t="shared" si="35"/>
        <v>0</v>
      </c>
    </row>
    <row r="340" spans="1:6">
      <c r="A340" t="e">
        <f t="shared" si="33"/>
        <v>#VALUE!</v>
      </c>
      <c r="B340" t="e">
        <f t="shared" si="34"/>
        <v>#VALUE!</v>
      </c>
      <c r="F340">
        <f t="shared" si="35"/>
        <v>0</v>
      </c>
    </row>
    <row r="341" spans="1:6">
      <c r="A341" t="e">
        <f t="shared" si="33"/>
        <v>#VALUE!</v>
      </c>
      <c r="B341" t="e">
        <f t="shared" si="34"/>
        <v>#VALUE!</v>
      </c>
      <c r="F341">
        <f t="shared" si="35"/>
        <v>0</v>
      </c>
    </row>
    <row r="342" spans="1:6">
      <c r="A342" t="e">
        <f t="shared" si="33"/>
        <v>#VALUE!</v>
      </c>
      <c r="B342" t="e">
        <f t="shared" si="34"/>
        <v>#VALUE!</v>
      </c>
      <c r="F342">
        <f t="shared" si="35"/>
        <v>0</v>
      </c>
    </row>
    <row r="343" spans="1:6">
      <c r="A343" t="e">
        <f t="shared" si="33"/>
        <v>#VALUE!</v>
      </c>
      <c r="B343" t="e">
        <f t="shared" si="34"/>
        <v>#VALUE!</v>
      </c>
      <c r="F343">
        <f t="shared" si="35"/>
        <v>0</v>
      </c>
    </row>
    <row r="344" spans="1:6">
      <c r="A344" t="e">
        <f t="shared" si="33"/>
        <v>#VALUE!</v>
      </c>
      <c r="B344" t="e">
        <f t="shared" si="34"/>
        <v>#VALUE!</v>
      </c>
      <c r="F344">
        <f t="shared" si="35"/>
        <v>0</v>
      </c>
    </row>
    <row r="345" spans="1:6">
      <c r="A345" t="e">
        <f t="shared" si="33"/>
        <v>#VALUE!</v>
      </c>
      <c r="B345" t="e">
        <f t="shared" si="34"/>
        <v>#VALUE!</v>
      </c>
      <c r="F345">
        <f t="shared" si="35"/>
        <v>0</v>
      </c>
    </row>
    <row r="346" spans="1:6">
      <c r="A346" t="e">
        <f t="shared" si="33"/>
        <v>#VALUE!</v>
      </c>
      <c r="B346" t="e">
        <f t="shared" si="34"/>
        <v>#VALUE!</v>
      </c>
      <c r="F346">
        <f t="shared" si="35"/>
        <v>0</v>
      </c>
    </row>
    <row r="347" spans="1:6">
      <c r="A347" t="e">
        <f t="shared" si="33"/>
        <v>#VALUE!</v>
      </c>
      <c r="B347" t="e">
        <f t="shared" si="34"/>
        <v>#VALUE!</v>
      </c>
      <c r="F347">
        <f t="shared" si="35"/>
        <v>0</v>
      </c>
    </row>
    <row r="348" spans="1:6">
      <c r="A348" t="e">
        <f t="shared" si="33"/>
        <v>#VALUE!</v>
      </c>
      <c r="B348" t="e">
        <f t="shared" si="34"/>
        <v>#VALUE!</v>
      </c>
      <c r="F348">
        <f t="shared" si="35"/>
        <v>0</v>
      </c>
    </row>
    <row r="349" spans="1:6">
      <c r="A349" t="e">
        <f t="shared" si="33"/>
        <v>#VALUE!</v>
      </c>
      <c r="B349" t="e">
        <f t="shared" si="34"/>
        <v>#VALUE!</v>
      </c>
      <c r="F349">
        <f t="shared" si="35"/>
        <v>0</v>
      </c>
    </row>
    <row r="350" spans="1:6">
      <c r="A350" t="e">
        <f t="shared" si="33"/>
        <v>#VALUE!</v>
      </c>
      <c r="B350" t="e">
        <f t="shared" si="34"/>
        <v>#VALUE!</v>
      </c>
      <c r="F350">
        <f t="shared" si="35"/>
        <v>0</v>
      </c>
    </row>
    <row r="351" spans="1:6">
      <c r="A351" t="e">
        <f t="shared" si="33"/>
        <v>#VALUE!</v>
      </c>
      <c r="B351" t="e">
        <f t="shared" si="34"/>
        <v>#VALUE!</v>
      </c>
      <c r="F351">
        <f t="shared" si="35"/>
        <v>0</v>
      </c>
    </row>
    <row r="352" spans="1:6">
      <c r="A352" t="e">
        <f t="shared" si="33"/>
        <v>#VALUE!</v>
      </c>
      <c r="B352" t="e">
        <f t="shared" si="34"/>
        <v>#VALUE!</v>
      </c>
      <c r="F352">
        <f t="shared" si="35"/>
        <v>0</v>
      </c>
    </row>
    <row r="353" spans="1:6">
      <c r="A353" t="e">
        <f t="shared" si="33"/>
        <v>#VALUE!</v>
      </c>
      <c r="B353" t="e">
        <f t="shared" si="34"/>
        <v>#VALUE!</v>
      </c>
      <c r="F353">
        <f t="shared" si="35"/>
        <v>0</v>
      </c>
    </row>
    <row r="354" spans="1:6">
      <c r="A354" t="e">
        <f t="shared" si="33"/>
        <v>#VALUE!</v>
      </c>
      <c r="B354" t="e">
        <f t="shared" si="34"/>
        <v>#VALUE!</v>
      </c>
      <c r="F354">
        <f t="shared" si="35"/>
        <v>0</v>
      </c>
    </row>
    <row r="355" spans="1:6">
      <c r="A355" t="e">
        <f t="shared" si="33"/>
        <v>#VALUE!</v>
      </c>
      <c r="B355" t="e">
        <f t="shared" si="34"/>
        <v>#VALUE!</v>
      </c>
      <c r="F355">
        <f t="shared" si="35"/>
        <v>0</v>
      </c>
    </row>
    <row r="356" spans="1:6">
      <c r="A356" t="e">
        <f t="shared" si="33"/>
        <v>#VALUE!</v>
      </c>
      <c r="B356" t="e">
        <f t="shared" si="34"/>
        <v>#VALUE!</v>
      </c>
      <c r="F356">
        <f t="shared" si="35"/>
        <v>0</v>
      </c>
    </row>
    <row r="357" spans="1:6">
      <c r="A357" t="e">
        <f t="shared" si="33"/>
        <v>#VALUE!</v>
      </c>
      <c r="B357" t="e">
        <f t="shared" si="34"/>
        <v>#VALUE!</v>
      </c>
      <c r="F357">
        <f t="shared" si="35"/>
        <v>0</v>
      </c>
    </row>
    <row r="358" spans="1:6">
      <c r="A358" t="e">
        <f t="shared" si="33"/>
        <v>#VALUE!</v>
      </c>
      <c r="B358" t="e">
        <f t="shared" si="34"/>
        <v>#VALUE!</v>
      </c>
      <c r="F358">
        <f t="shared" si="35"/>
        <v>0</v>
      </c>
    </row>
    <row r="359" spans="1:6">
      <c r="A359" t="e">
        <f t="shared" si="33"/>
        <v>#VALUE!</v>
      </c>
      <c r="B359" t="e">
        <f t="shared" si="34"/>
        <v>#VALUE!</v>
      </c>
      <c r="F359">
        <f t="shared" si="35"/>
        <v>0</v>
      </c>
    </row>
    <row r="360" spans="1:6">
      <c r="A360" t="e">
        <f t="shared" si="33"/>
        <v>#VALUE!</v>
      </c>
      <c r="B360" t="e">
        <f t="shared" si="34"/>
        <v>#VALUE!</v>
      </c>
      <c r="F360">
        <f t="shared" si="35"/>
        <v>0</v>
      </c>
    </row>
    <row r="361" spans="1:6">
      <c r="A361" t="e">
        <f t="shared" si="33"/>
        <v>#VALUE!</v>
      </c>
      <c r="B361" t="e">
        <f t="shared" si="34"/>
        <v>#VALUE!</v>
      </c>
      <c r="F361">
        <f t="shared" si="35"/>
        <v>0</v>
      </c>
    </row>
    <row r="362" spans="1:6">
      <c r="A362" t="e">
        <f t="shared" si="33"/>
        <v>#VALUE!</v>
      </c>
      <c r="B362" t="e">
        <f t="shared" si="34"/>
        <v>#VALUE!</v>
      </c>
      <c r="F362">
        <f t="shared" si="35"/>
        <v>0</v>
      </c>
    </row>
    <row r="363" spans="1:6">
      <c r="A363" t="e">
        <f t="shared" si="33"/>
        <v>#VALUE!</v>
      </c>
      <c r="B363" t="e">
        <f t="shared" si="34"/>
        <v>#VALUE!</v>
      </c>
      <c r="F363">
        <f t="shared" si="35"/>
        <v>0</v>
      </c>
    </row>
    <row r="364" spans="1:6">
      <c r="A364" t="e">
        <f t="shared" si="33"/>
        <v>#VALUE!</v>
      </c>
      <c r="B364" t="e">
        <f t="shared" si="34"/>
        <v>#VALUE!</v>
      </c>
      <c r="F364">
        <f t="shared" si="35"/>
        <v>0</v>
      </c>
    </row>
    <row r="365" spans="1:6">
      <c r="A365" t="e">
        <f t="shared" si="33"/>
        <v>#VALUE!</v>
      </c>
      <c r="B365" t="e">
        <f t="shared" si="34"/>
        <v>#VALUE!</v>
      </c>
      <c r="F365">
        <f t="shared" si="35"/>
        <v>0</v>
      </c>
    </row>
    <row r="366" spans="1:6">
      <c r="A366" t="e">
        <f t="shared" si="33"/>
        <v>#VALUE!</v>
      </c>
      <c r="B366" t="e">
        <f t="shared" si="34"/>
        <v>#VALUE!</v>
      </c>
      <c r="F366">
        <f t="shared" si="35"/>
        <v>0</v>
      </c>
    </row>
    <row r="367" spans="1:6">
      <c r="A367" t="e">
        <f t="shared" si="33"/>
        <v>#VALUE!</v>
      </c>
      <c r="B367" t="e">
        <f t="shared" si="34"/>
        <v>#VALUE!</v>
      </c>
      <c r="F367">
        <f t="shared" si="35"/>
        <v>0</v>
      </c>
    </row>
    <row r="368" spans="1:6">
      <c r="A368" t="e">
        <f t="shared" ref="A368:A393" si="36">B368&amp;C368</f>
        <v>#VALUE!</v>
      </c>
      <c r="B368" t="e">
        <f t="shared" ref="B368:B393" si="37">RIGHT(D368,LEN(D368)-FIND(":",D368,1))</f>
        <v>#VALUE!</v>
      </c>
      <c r="F368">
        <f t="shared" ref="F368:F393" si="38">E368</f>
        <v>0</v>
      </c>
    </row>
    <row r="369" spans="1:6">
      <c r="A369" t="e">
        <f t="shared" si="36"/>
        <v>#VALUE!</v>
      </c>
      <c r="B369" t="e">
        <f t="shared" si="37"/>
        <v>#VALUE!</v>
      </c>
      <c r="F369">
        <f t="shared" si="38"/>
        <v>0</v>
      </c>
    </row>
    <row r="370" spans="1:6">
      <c r="A370" t="e">
        <f t="shared" si="36"/>
        <v>#VALUE!</v>
      </c>
      <c r="B370" t="e">
        <f t="shared" si="37"/>
        <v>#VALUE!</v>
      </c>
      <c r="F370">
        <f t="shared" si="38"/>
        <v>0</v>
      </c>
    </row>
    <row r="371" spans="1:6">
      <c r="A371" t="e">
        <f t="shared" si="36"/>
        <v>#VALUE!</v>
      </c>
      <c r="B371" t="e">
        <f t="shared" si="37"/>
        <v>#VALUE!</v>
      </c>
      <c r="F371">
        <f t="shared" si="38"/>
        <v>0</v>
      </c>
    </row>
    <row r="372" spans="1:6">
      <c r="A372" t="e">
        <f t="shared" si="36"/>
        <v>#VALUE!</v>
      </c>
      <c r="B372" t="e">
        <f t="shared" si="37"/>
        <v>#VALUE!</v>
      </c>
      <c r="F372">
        <f t="shared" si="38"/>
        <v>0</v>
      </c>
    </row>
    <row r="373" spans="1:6">
      <c r="A373" t="e">
        <f t="shared" si="36"/>
        <v>#VALUE!</v>
      </c>
      <c r="B373" t="e">
        <f t="shared" si="37"/>
        <v>#VALUE!</v>
      </c>
      <c r="F373">
        <f t="shared" si="38"/>
        <v>0</v>
      </c>
    </row>
    <row r="374" spans="1:6">
      <c r="A374" t="e">
        <f t="shared" si="36"/>
        <v>#VALUE!</v>
      </c>
      <c r="B374" t="e">
        <f t="shared" si="37"/>
        <v>#VALUE!</v>
      </c>
      <c r="F374">
        <f t="shared" si="38"/>
        <v>0</v>
      </c>
    </row>
    <row r="375" spans="1:6">
      <c r="A375" t="e">
        <f t="shared" si="36"/>
        <v>#VALUE!</v>
      </c>
      <c r="B375" t="e">
        <f t="shared" si="37"/>
        <v>#VALUE!</v>
      </c>
      <c r="F375">
        <f t="shared" si="38"/>
        <v>0</v>
      </c>
    </row>
    <row r="376" spans="1:6">
      <c r="A376" t="e">
        <f t="shared" si="36"/>
        <v>#VALUE!</v>
      </c>
      <c r="B376" t="e">
        <f t="shared" si="37"/>
        <v>#VALUE!</v>
      </c>
      <c r="F376">
        <f t="shared" si="38"/>
        <v>0</v>
      </c>
    </row>
    <row r="377" spans="1:6">
      <c r="A377" t="e">
        <f t="shared" si="36"/>
        <v>#VALUE!</v>
      </c>
      <c r="B377" t="e">
        <f t="shared" si="37"/>
        <v>#VALUE!</v>
      </c>
      <c r="F377">
        <f t="shared" si="38"/>
        <v>0</v>
      </c>
    </row>
    <row r="378" spans="1:6">
      <c r="A378" t="e">
        <f t="shared" si="36"/>
        <v>#VALUE!</v>
      </c>
      <c r="B378" t="e">
        <f t="shared" si="37"/>
        <v>#VALUE!</v>
      </c>
      <c r="F378">
        <f t="shared" si="38"/>
        <v>0</v>
      </c>
    </row>
    <row r="379" spans="1:6">
      <c r="A379" t="e">
        <f t="shared" si="36"/>
        <v>#VALUE!</v>
      </c>
      <c r="B379" t="e">
        <f t="shared" si="37"/>
        <v>#VALUE!</v>
      </c>
      <c r="F379">
        <f t="shared" si="38"/>
        <v>0</v>
      </c>
    </row>
    <row r="380" spans="1:6">
      <c r="A380" t="e">
        <f t="shared" si="36"/>
        <v>#VALUE!</v>
      </c>
      <c r="B380" t="e">
        <f t="shared" si="37"/>
        <v>#VALUE!</v>
      </c>
      <c r="F380">
        <f t="shared" si="38"/>
        <v>0</v>
      </c>
    </row>
    <row r="381" spans="1:6">
      <c r="A381" t="e">
        <f t="shared" si="36"/>
        <v>#VALUE!</v>
      </c>
      <c r="B381" t="e">
        <f t="shared" si="37"/>
        <v>#VALUE!</v>
      </c>
      <c r="F381">
        <f t="shared" si="38"/>
        <v>0</v>
      </c>
    </row>
    <row r="382" spans="1:6">
      <c r="A382" t="e">
        <f t="shared" si="36"/>
        <v>#VALUE!</v>
      </c>
      <c r="B382" t="e">
        <f t="shared" si="37"/>
        <v>#VALUE!</v>
      </c>
      <c r="F382">
        <f t="shared" si="38"/>
        <v>0</v>
      </c>
    </row>
    <row r="383" spans="1:6">
      <c r="A383" t="e">
        <f t="shared" si="36"/>
        <v>#VALUE!</v>
      </c>
      <c r="B383" t="e">
        <f t="shared" si="37"/>
        <v>#VALUE!</v>
      </c>
      <c r="F383">
        <f t="shared" si="38"/>
        <v>0</v>
      </c>
    </row>
    <row r="384" spans="1:6">
      <c r="A384" t="e">
        <f t="shared" si="36"/>
        <v>#VALUE!</v>
      </c>
      <c r="B384" t="e">
        <f t="shared" si="37"/>
        <v>#VALUE!</v>
      </c>
      <c r="F384">
        <f t="shared" si="38"/>
        <v>0</v>
      </c>
    </row>
    <row r="385" spans="1:6">
      <c r="A385" t="e">
        <f t="shared" si="36"/>
        <v>#VALUE!</v>
      </c>
      <c r="B385" t="e">
        <f t="shared" si="37"/>
        <v>#VALUE!</v>
      </c>
      <c r="F385">
        <f t="shared" si="38"/>
        <v>0</v>
      </c>
    </row>
    <row r="386" spans="1:6">
      <c r="A386" t="e">
        <f t="shared" si="36"/>
        <v>#VALUE!</v>
      </c>
      <c r="B386" t="e">
        <f t="shared" si="37"/>
        <v>#VALUE!</v>
      </c>
      <c r="F386">
        <f t="shared" si="38"/>
        <v>0</v>
      </c>
    </row>
    <row r="387" spans="1:6">
      <c r="A387" t="e">
        <f t="shared" si="36"/>
        <v>#VALUE!</v>
      </c>
      <c r="B387" t="e">
        <f t="shared" si="37"/>
        <v>#VALUE!</v>
      </c>
      <c r="F387">
        <f t="shared" si="38"/>
        <v>0</v>
      </c>
    </row>
    <row r="388" spans="1:6">
      <c r="A388" t="e">
        <f t="shared" si="36"/>
        <v>#VALUE!</v>
      </c>
      <c r="B388" t="e">
        <f t="shared" si="37"/>
        <v>#VALUE!</v>
      </c>
      <c r="F388">
        <f t="shared" si="38"/>
        <v>0</v>
      </c>
    </row>
    <row r="389" spans="1:6">
      <c r="A389" t="e">
        <f t="shared" si="36"/>
        <v>#VALUE!</v>
      </c>
      <c r="B389" t="e">
        <f t="shared" si="37"/>
        <v>#VALUE!</v>
      </c>
      <c r="F389">
        <f t="shared" si="38"/>
        <v>0</v>
      </c>
    </row>
    <row r="390" spans="1:6">
      <c r="A390" t="e">
        <f t="shared" si="36"/>
        <v>#VALUE!</v>
      </c>
      <c r="B390" t="e">
        <f t="shared" si="37"/>
        <v>#VALUE!</v>
      </c>
      <c r="F390">
        <f t="shared" si="38"/>
        <v>0</v>
      </c>
    </row>
    <row r="391" spans="1:6">
      <c r="A391" t="e">
        <f t="shared" si="36"/>
        <v>#VALUE!</v>
      </c>
      <c r="B391" t="e">
        <f t="shared" si="37"/>
        <v>#VALUE!</v>
      </c>
      <c r="F391">
        <f t="shared" si="38"/>
        <v>0</v>
      </c>
    </row>
    <row r="392" spans="1:6">
      <c r="A392" t="e">
        <f t="shared" si="36"/>
        <v>#VALUE!</v>
      </c>
      <c r="B392" t="e">
        <f t="shared" si="37"/>
        <v>#VALUE!</v>
      </c>
      <c r="F392">
        <f t="shared" si="38"/>
        <v>0</v>
      </c>
    </row>
    <row r="393" spans="1:6">
      <c r="A393" t="e">
        <f t="shared" si="36"/>
        <v>#VALUE!</v>
      </c>
      <c r="B393" t="e">
        <f t="shared" si="37"/>
        <v>#VALUE!</v>
      </c>
      <c r="F393">
        <f t="shared" si="38"/>
        <v>0</v>
      </c>
    </row>
    <row r="394" spans="1:6">
      <c r="A394" t="e">
        <f t="shared" ref="A394:A425" si="39">B394&amp;C394</f>
        <v>#VALUE!</v>
      </c>
      <c r="B394" t="e">
        <f t="shared" ref="B394:B425" si="40">RIGHT(D394,LEN(D394)-FIND(":",D394,1))</f>
        <v>#VALUE!</v>
      </c>
      <c r="F394">
        <f t="shared" ref="F394:F425" si="41">E394</f>
        <v>0</v>
      </c>
    </row>
    <row r="395" spans="1:6">
      <c r="A395" t="e">
        <f t="shared" si="39"/>
        <v>#VALUE!</v>
      </c>
      <c r="B395" t="e">
        <f t="shared" si="40"/>
        <v>#VALUE!</v>
      </c>
      <c r="F395">
        <f t="shared" si="41"/>
        <v>0</v>
      </c>
    </row>
    <row r="396" spans="1:6">
      <c r="A396" t="e">
        <f t="shared" si="39"/>
        <v>#VALUE!</v>
      </c>
      <c r="B396" t="e">
        <f t="shared" si="40"/>
        <v>#VALUE!</v>
      </c>
      <c r="F396">
        <f t="shared" si="41"/>
        <v>0</v>
      </c>
    </row>
    <row r="397" spans="1:6">
      <c r="A397" t="e">
        <f t="shared" si="39"/>
        <v>#VALUE!</v>
      </c>
      <c r="B397" t="e">
        <f t="shared" si="40"/>
        <v>#VALUE!</v>
      </c>
      <c r="F397">
        <f t="shared" si="41"/>
        <v>0</v>
      </c>
    </row>
    <row r="398" spans="1:6">
      <c r="A398" t="e">
        <f t="shared" si="39"/>
        <v>#VALUE!</v>
      </c>
      <c r="B398" t="e">
        <f t="shared" si="40"/>
        <v>#VALUE!</v>
      </c>
      <c r="F398">
        <f t="shared" si="41"/>
        <v>0</v>
      </c>
    </row>
    <row r="399" spans="1:6">
      <c r="A399" t="e">
        <f t="shared" si="39"/>
        <v>#VALUE!</v>
      </c>
      <c r="B399" t="e">
        <f t="shared" si="40"/>
        <v>#VALUE!</v>
      </c>
      <c r="F399">
        <f t="shared" si="41"/>
        <v>0</v>
      </c>
    </row>
    <row r="400" spans="1:6">
      <c r="A400" t="e">
        <f t="shared" si="39"/>
        <v>#VALUE!</v>
      </c>
      <c r="B400" t="e">
        <f t="shared" si="40"/>
        <v>#VALUE!</v>
      </c>
      <c r="F400">
        <f t="shared" si="41"/>
        <v>0</v>
      </c>
    </row>
    <row r="401" spans="1:6">
      <c r="A401" t="e">
        <f t="shared" si="39"/>
        <v>#VALUE!</v>
      </c>
      <c r="B401" t="e">
        <f t="shared" si="40"/>
        <v>#VALUE!</v>
      </c>
      <c r="F401">
        <f t="shared" si="41"/>
        <v>0</v>
      </c>
    </row>
    <row r="402" spans="1:6">
      <c r="A402" t="e">
        <f t="shared" si="39"/>
        <v>#VALUE!</v>
      </c>
      <c r="B402" t="e">
        <f t="shared" si="40"/>
        <v>#VALUE!</v>
      </c>
      <c r="F402">
        <f t="shared" si="41"/>
        <v>0</v>
      </c>
    </row>
    <row r="403" spans="1:6">
      <c r="A403" t="e">
        <f t="shared" si="39"/>
        <v>#VALUE!</v>
      </c>
      <c r="B403" t="e">
        <f t="shared" si="40"/>
        <v>#VALUE!</v>
      </c>
      <c r="F403">
        <f t="shared" si="41"/>
        <v>0</v>
      </c>
    </row>
    <row r="404" spans="1:6">
      <c r="A404" t="e">
        <f t="shared" si="39"/>
        <v>#VALUE!</v>
      </c>
      <c r="B404" t="e">
        <f t="shared" si="40"/>
        <v>#VALUE!</v>
      </c>
      <c r="F404">
        <f t="shared" si="41"/>
        <v>0</v>
      </c>
    </row>
    <row r="405" spans="1:6">
      <c r="A405" t="e">
        <f t="shared" si="39"/>
        <v>#VALUE!</v>
      </c>
      <c r="B405" t="e">
        <f t="shared" si="40"/>
        <v>#VALUE!</v>
      </c>
      <c r="F405">
        <f t="shared" si="41"/>
        <v>0</v>
      </c>
    </row>
    <row r="406" spans="1:6">
      <c r="A406" t="e">
        <f t="shared" si="39"/>
        <v>#VALUE!</v>
      </c>
      <c r="B406" t="e">
        <f t="shared" si="40"/>
        <v>#VALUE!</v>
      </c>
      <c r="F406">
        <f t="shared" si="41"/>
        <v>0</v>
      </c>
    </row>
    <row r="407" spans="1:6">
      <c r="A407" t="e">
        <f t="shared" si="39"/>
        <v>#VALUE!</v>
      </c>
      <c r="B407" t="e">
        <f t="shared" si="40"/>
        <v>#VALUE!</v>
      </c>
      <c r="F407">
        <f t="shared" si="41"/>
        <v>0</v>
      </c>
    </row>
    <row r="408" spans="1:6">
      <c r="A408" t="e">
        <f t="shared" si="39"/>
        <v>#VALUE!</v>
      </c>
      <c r="B408" t="e">
        <f t="shared" si="40"/>
        <v>#VALUE!</v>
      </c>
      <c r="F408">
        <f t="shared" si="41"/>
        <v>0</v>
      </c>
    </row>
    <row r="409" spans="1:6">
      <c r="A409" t="e">
        <f t="shared" si="39"/>
        <v>#VALUE!</v>
      </c>
      <c r="B409" t="e">
        <f t="shared" si="40"/>
        <v>#VALUE!</v>
      </c>
      <c r="F409">
        <f t="shared" si="41"/>
        <v>0</v>
      </c>
    </row>
    <row r="410" spans="1:6">
      <c r="A410" t="e">
        <f t="shared" si="39"/>
        <v>#VALUE!</v>
      </c>
      <c r="B410" t="e">
        <f t="shared" si="40"/>
        <v>#VALUE!</v>
      </c>
      <c r="F410">
        <f t="shared" si="41"/>
        <v>0</v>
      </c>
    </row>
    <row r="411" spans="1:6">
      <c r="A411" t="e">
        <f t="shared" si="39"/>
        <v>#VALUE!</v>
      </c>
      <c r="B411" t="e">
        <f t="shared" si="40"/>
        <v>#VALUE!</v>
      </c>
      <c r="F411">
        <f t="shared" si="41"/>
        <v>0</v>
      </c>
    </row>
    <row r="412" spans="1:6">
      <c r="A412" t="e">
        <f t="shared" si="39"/>
        <v>#VALUE!</v>
      </c>
      <c r="B412" t="e">
        <f t="shared" si="40"/>
        <v>#VALUE!</v>
      </c>
      <c r="F412">
        <f t="shared" si="41"/>
        <v>0</v>
      </c>
    </row>
    <row r="413" spans="1:6">
      <c r="A413" t="e">
        <f t="shared" si="39"/>
        <v>#VALUE!</v>
      </c>
      <c r="B413" t="e">
        <f t="shared" si="40"/>
        <v>#VALUE!</v>
      </c>
      <c r="F413">
        <f t="shared" si="41"/>
        <v>0</v>
      </c>
    </row>
    <row r="414" spans="1:6">
      <c r="A414" t="e">
        <f t="shared" si="39"/>
        <v>#VALUE!</v>
      </c>
      <c r="B414" t="e">
        <f t="shared" si="40"/>
        <v>#VALUE!</v>
      </c>
      <c r="F414">
        <f t="shared" si="41"/>
        <v>0</v>
      </c>
    </row>
    <row r="415" spans="1:6">
      <c r="A415" t="e">
        <f t="shared" si="39"/>
        <v>#VALUE!</v>
      </c>
      <c r="B415" t="e">
        <f t="shared" si="40"/>
        <v>#VALUE!</v>
      </c>
      <c r="F415">
        <f t="shared" si="41"/>
        <v>0</v>
      </c>
    </row>
    <row r="416" spans="1:6">
      <c r="A416" t="e">
        <f t="shared" si="39"/>
        <v>#VALUE!</v>
      </c>
      <c r="B416" t="e">
        <f t="shared" si="40"/>
        <v>#VALUE!</v>
      </c>
      <c r="F416">
        <f t="shared" si="41"/>
        <v>0</v>
      </c>
    </row>
    <row r="417" spans="1:6">
      <c r="A417" t="e">
        <f t="shared" si="39"/>
        <v>#VALUE!</v>
      </c>
      <c r="B417" t="e">
        <f t="shared" si="40"/>
        <v>#VALUE!</v>
      </c>
      <c r="F417">
        <f t="shared" si="41"/>
        <v>0</v>
      </c>
    </row>
    <row r="418" spans="1:6">
      <c r="A418" t="e">
        <f t="shared" si="39"/>
        <v>#VALUE!</v>
      </c>
      <c r="B418" t="e">
        <f t="shared" si="40"/>
        <v>#VALUE!</v>
      </c>
      <c r="F418">
        <f t="shared" si="41"/>
        <v>0</v>
      </c>
    </row>
    <row r="419" spans="1:6">
      <c r="A419" t="e">
        <f t="shared" si="39"/>
        <v>#VALUE!</v>
      </c>
      <c r="B419" t="e">
        <f t="shared" si="40"/>
        <v>#VALUE!</v>
      </c>
      <c r="F419">
        <f t="shared" si="41"/>
        <v>0</v>
      </c>
    </row>
    <row r="420" spans="1:6">
      <c r="A420" t="e">
        <f t="shared" si="39"/>
        <v>#VALUE!</v>
      </c>
      <c r="B420" t="e">
        <f t="shared" si="40"/>
        <v>#VALUE!</v>
      </c>
      <c r="F420">
        <f t="shared" si="41"/>
        <v>0</v>
      </c>
    </row>
    <row r="421" spans="1:6">
      <c r="A421" t="e">
        <f t="shared" si="39"/>
        <v>#VALUE!</v>
      </c>
      <c r="B421" t="e">
        <f t="shared" si="40"/>
        <v>#VALUE!</v>
      </c>
      <c r="F421">
        <f t="shared" si="41"/>
        <v>0</v>
      </c>
    </row>
    <row r="422" spans="1:6">
      <c r="A422" t="e">
        <f t="shared" si="39"/>
        <v>#VALUE!</v>
      </c>
      <c r="B422" t="e">
        <f t="shared" si="40"/>
        <v>#VALUE!</v>
      </c>
      <c r="F422">
        <f t="shared" si="41"/>
        <v>0</v>
      </c>
    </row>
    <row r="423" spans="1:6">
      <c r="A423" t="e">
        <f t="shared" si="39"/>
        <v>#VALUE!</v>
      </c>
      <c r="B423" t="e">
        <f t="shared" si="40"/>
        <v>#VALUE!</v>
      </c>
      <c r="F423">
        <f t="shared" si="41"/>
        <v>0</v>
      </c>
    </row>
    <row r="424" spans="1:6">
      <c r="A424" t="e">
        <f t="shared" si="39"/>
        <v>#VALUE!</v>
      </c>
      <c r="B424" t="e">
        <f t="shared" si="40"/>
        <v>#VALUE!</v>
      </c>
      <c r="F424">
        <f t="shared" si="41"/>
        <v>0</v>
      </c>
    </row>
    <row r="425" spans="1:6">
      <c r="A425" t="e">
        <f t="shared" si="39"/>
        <v>#VALUE!</v>
      </c>
      <c r="B425" t="e">
        <f t="shared" si="40"/>
        <v>#VALUE!</v>
      </c>
      <c r="F425">
        <f t="shared" si="41"/>
        <v>0</v>
      </c>
    </row>
    <row r="426" spans="1:6">
      <c r="A426" t="e">
        <f t="shared" ref="A426:A457" si="42">B426&amp;C426</f>
        <v>#VALUE!</v>
      </c>
      <c r="B426" t="e">
        <f t="shared" ref="B426:B457" si="43">RIGHT(D426,LEN(D426)-FIND(":",D426,1))</f>
        <v>#VALUE!</v>
      </c>
      <c r="F426">
        <f t="shared" ref="F426:F457" si="44">E426</f>
        <v>0</v>
      </c>
    </row>
    <row r="427" spans="1:6">
      <c r="A427" t="e">
        <f t="shared" si="42"/>
        <v>#VALUE!</v>
      </c>
      <c r="B427" t="e">
        <f t="shared" si="43"/>
        <v>#VALUE!</v>
      </c>
      <c r="F427">
        <f t="shared" si="44"/>
        <v>0</v>
      </c>
    </row>
    <row r="428" spans="1:6">
      <c r="A428" t="e">
        <f t="shared" si="42"/>
        <v>#VALUE!</v>
      </c>
      <c r="B428" t="e">
        <f t="shared" si="43"/>
        <v>#VALUE!</v>
      </c>
      <c r="F428">
        <f t="shared" si="44"/>
        <v>0</v>
      </c>
    </row>
    <row r="429" spans="1:6">
      <c r="A429" t="e">
        <f t="shared" si="42"/>
        <v>#VALUE!</v>
      </c>
      <c r="B429" t="e">
        <f t="shared" si="43"/>
        <v>#VALUE!</v>
      </c>
      <c r="F429">
        <f t="shared" si="44"/>
        <v>0</v>
      </c>
    </row>
    <row r="430" spans="1:6">
      <c r="A430" t="e">
        <f t="shared" si="42"/>
        <v>#VALUE!</v>
      </c>
      <c r="B430" t="e">
        <f t="shared" si="43"/>
        <v>#VALUE!</v>
      </c>
      <c r="F430">
        <f t="shared" si="44"/>
        <v>0</v>
      </c>
    </row>
    <row r="431" spans="1:6">
      <c r="A431" t="e">
        <f t="shared" si="42"/>
        <v>#VALUE!</v>
      </c>
      <c r="B431" t="e">
        <f t="shared" si="43"/>
        <v>#VALUE!</v>
      </c>
      <c r="F431">
        <f t="shared" si="44"/>
        <v>0</v>
      </c>
    </row>
    <row r="432" spans="1:6">
      <c r="A432" t="e">
        <f t="shared" si="42"/>
        <v>#VALUE!</v>
      </c>
      <c r="B432" t="e">
        <f t="shared" si="43"/>
        <v>#VALUE!</v>
      </c>
      <c r="F432">
        <f t="shared" si="44"/>
        <v>0</v>
      </c>
    </row>
    <row r="433" spans="1:6">
      <c r="A433" t="e">
        <f t="shared" si="42"/>
        <v>#VALUE!</v>
      </c>
      <c r="B433" t="e">
        <f t="shared" si="43"/>
        <v>#VALUE!</v>
      </c>
      <c r="F433">
        <f t="shared" si="44"/>
        <v>0</v>
      </c>
    </row>
    <row r="434" spans="1:6">
      <c r="A434" t="e">
        <f t="shared" si="42"/>
        <v>#VALUE!</v>
      </c>
      <c r="B434" t="e">
        <f t="shared" si="43"/>
        <v>#VALUE!</v>
      </c>
      <c r="F434">
        <f t="shared" si="44"/>
        <v>0</v>
      </c>
    </row>
    <row r="435" spans="1:6">
      <c r="A435" t="e">
        <f t="shared" si="42"/>
        <v>#VALUE!</v>
      </c>
      <c r="B435" t="e">
        <f t="shared" si="43"/>
        <v>#VALUE!</v>
      </c>
      <c r="F435">
        <f t="shared" si="44"/>
        <v>0</v>
      </c>
    </row>
    <row r="436" spans="1:6">
      <c r="A436" t="e">
        <f t="shared" si="42"/>
        <v>#VALUE!</v>
      </c>
      <c r="B436" t="e">
        <f t="shared" si="43"/>
        <v>#VALUE!</v>
      </c>
      <c r="F436">
        <f t="shared" si="44"/>
        <v>0</v>
      </c>
    </row>
    <row r="437" spans="1:6">
      <c r="A437" t="e">
        <f t="shared" si="42"/>
        <v>#VALUE!</v>
      </c>
      <c r="B437" t="e">
        <f t="shared" si="43"/>
        <v>#VALUE!</v>
      </c>
      <c r="F437">
        <f t="shared" si="44"/>
        <v>0</v>
      </c>
    </row>
    <row r="438" spans="1:6">
      <c r="A438" t="e">
        <f t="shared" si="42"/>
        <v>#VALUE!</v>
      </c>
      <c r="B438" t="e">
        <f t="shared" si="43"/>
        <v>#VALUE!</v>
      </c>
      <c r="F438">
        <f t="shared" si="44"/>
        <v>0</v>
      </c>
    </row>
    <row r="439" spans="1:6">
      <c r="A439" t="e">
        <f t="shared" si="42"/>
        <v>#VALUE!</v>
      </c>
      <c r="B439" t="e">
        <f t="shared" si="43"/>
        <v>#VALUE!</v>
      </c>
      <c r="F439">
        <f t="shared" si="44"/>
        <v>0</v>
      </c>
    </row>
    <row r="440" spans="1:6">
      <c r="A440" t="e">
        <f t="shared" si="42"/>
        <v>#VALUE!</v>
      </c>
      <c r="B440" t="e">
        <f t="shared" si="43"/>
        <v>#VALUE!</v>
      </c>
      <c r="F440">
        <f t="shared" si="44"/>
        <v>0</v>
      </c>
    </row>
    <row r="441" spans="1:6">
      <c r="A441" t="e">
        <f t="shared" si="42"/>
        <v>#VALUE!</v>
      </c>
      <c r="B441" t="e">
        <f t="shared" si="43"/>
        <v>#VALUE!</v>
      </c>
      <c r="F441">
        <f t="shared" si="44"/>
        <v>0</v>
      </c>
    </row>
    <row r="442" spans="1:6">
      <c r="A442" t="e">
        <f t="shared" si="42"/>
        <v>#VALUE!</v>
      </c>
      <c r="B442" t="e">
        <f t="shared" si="43"/>
        <v>#VALUE!</v>
      </c>
      <c r="F442">
        <f t="shared" si="44"/>
        <v>0</v>
      </c>
    </row>
    <row r="443" spans="1:6">
      <c r="A443" t="e">
        <f t="shared" si="42"/>
        <v>#VALUE!</v>
      </c>
      <c r="B443" t="e">
        <f t="shared" si="43"/>
        <v>#VALUE!</v>
      </c>
      <c r="F443">
        <f t="shared" si="44"/>
        <v>0</v>
      </c>
    </row>
    <row r="444" spans="1:6">
      <c r="A444" t="e">
        <f t="shared" si="42"/>
        <v>#VALUE!</v>
      </c>
      <c r="B444" t="e">
        <f t="shared" si="43"/>
        <v>#VALUE!</v>
      </c>
      <c r="F444">
        <f t="shared" si="44"/>
        <v>0</v>
      </c>
    </row>
    <row r="445" spans="1:6">
      <c r="A445" t="e">
        <f t="shared" si="42"/>
        <v>#VALUE!</v>
      </c>
      <c r="B445" t="e">
        <f t="shared" si="43"/>
        <v>#VALUE!</v>
      </c>
      <c r="F445">
        <f t="shared" si="44"/>
        <v>0</v>
      </c>
    </row>
    <row r="446" spans="1:6">
      <c r="A446" t="e">
        <f t="shared" si="42"/>
        <v>#VALUE!</v>
      </c>
      <c r="B446" t="e">
        <f t="shared" si="43"/>
        <v>#VALUE!</v>
      </c>
      <c r="F446">
        <f t="shared" si="44"/>
        <v>0</v>
      </c>
    </row>
    <row r="447" spans="1:6">
      <c r="A447" t="e">
        <f t="shared" si="42"/>
        <v>#VALUE!</v>
      </c>
      <c r="B447" t="e">
        <f t="shared" si="43"/>
        <v>#VALUE!</v>
      </c>
      <c r="F447">
        <f t="shared" si="44"/>
        <v>0</v>
      </c>
    </row>
    <row r="448" spans="1:6">
      <c r="A448" t="e">
        <f t="shared" si="42"/>
        <v>#VALUE!</v>
      </c>
      <c r="B448" t="e">
        <f t="shared" si="43"/>
        <v>#VALUE!</v>
      </c>
      <c r="F448">
        <f t="shared" si="44"/>
        <v>0</v>
      </c>
    </row>
    <row r="449" spans="1:6">
      <c r="A449" t="e">
        <f t="shared" si="42"/>
        <v>#VALUE!</v>
      </c>
      <c r="B449" t="e">
        <f t="shared" si="43"/>
        <v>#VALUE!</v>
      </c>
      <c r="F449">
        <f t="shared" si="44"/>
        <v>0</v>
      </c>
    </row>
    <row r="450" spans="1:6">
      <c r="A450" t="e">
        <f t="shared" si="42"/>
        <v>#VALUE!</v>
      </c>
      <c r="B450" t="e">
        <f t="shared" si="43"/>
        <v>#VALUE!</v>
      </c>
      <c r="F450">
        <f t="shared" si="44"/>
        <v>0</v>
      </c>
    </row>
    <row r="451" spans="1:6">
      <c r="A451" t="e">
        <f t="shared" si="42"/>
        <v>#VALUE!</v>
      </c>
      <c r="B451" t="e">
        <f t="shared" si="43"/>
        <v>#VALUE!</v>
      </c>
      <c r="F451">
        <f t="shared" si="44"/>
        <v>0</v>
      </c>
    </row>
    <row r="452" spans="1:6">
      <c r="A452" t="e">
        <f t="shared" si="42"/>
        <v>#VALUE!</v>
      </c>
      <c r="B452" t="e">
        <f t="shared" si="43"/>
        <v>#VALUE!</v>
      </c>
      <c r="F452">
        <f t="shared" si="44"/>
        <v>0</v>
      </c>
    </row>
    <row r="453" spans="1:6">
      <c r="A453" t="e">
        <f t="shared" si="42"/>
        <v>#VALUE!</v>
      </c>
      <c r="B453" t="e">
        <f t="shared" si="43"/>
        <v>#VALUE!</v>
      </c>
      <c r="F453">
        <f t="shared" si="44"/>
        <v>0</v>
      </c>
    </row>
    <row r="454" spans="1:6">
      <c r="A454" t="e">
        <f t="shared" si="42"/>
        <v>#VALUE!</v>
      </c>
      <c r="B454" t="e">
        <f t="shared" si="43"/>
        <v>#VALUE!</v>
      </c>
      <c r="F454">
        <f t="shared" si="44"/>
        <v>0</v>
      </c>
    </row>
    <row r="455" spans="1:6">
      <c r="A455" t="e">
        <f t="shared" si="42"/>
        <v>#VALUE!</v>
      </c>
      <c r="B455" t="e">
        <f t="shared" si="43"/>
        <v>#VALUE!</v>
      </c>
      <c r="F455">
        <f t="shared" si="44"/>
        <v>0</v>
      </c>
    </row>
    <row r="456" spans="1:6">
      <c r="A456" t="e">
        <f t="shared" si="42"/>
        <v>#VALUE!</v>
      </c>
      <c r="B456" t="e">
        <f t="shared" si="43"/>
        <v>#VALUE!</v>
      </c>
      <c r="F456">
        <f t="shared" si="44"/>
        <v>0</v>
      </c>
    </row>
    <row r="457" spans="1:6">
      <c r="A457" t="e">
        <f t="shared" si="42"/>
        <v>#VALUE!</v>
      </c>
      <c r="B457" t="e">
        <f t="shared" si="43"/>
        <v>#VALUE!</v>
      </c>
      <c r="F457">
        <f t="shared" si="44"/>
        <v>0</v>
      </c>
    </row>
    <row r="458" spans="1:6">
      <c r="A458" t="e">
        <f t="shared" ref="A458:A489" si="45">B458&amp;C458</f>
        <v>#VALUE!</v>
      </c>
      <c r="B458" t="e">
        <f t="shared" ref="B458:B489" si="46">RIGHT(D458,LEN(D458)-FIND(":",D458,1))</f>
        <v>#VALUE!</v>
      </c>
      <c r="F458">
        <f t="shared" ref="F458:F489" si="47">E458</f>
        <v>0</v>
      </c>
    </row>
    <row r="459" spans="1:6">
      <c r="A459" t="e">
        <f t="shared" si="45"/>
        <v>#VALUE!</v>
      </c>
      <c r="B459" t="e">
        <f t="shared" si="46"/>
        <v>#VALUE!</v>
      </c>
      <c r="F459">
        <f t="shared" si="47"/>
        <v>0</v>
      </c>
    </row>
    <row r="460" spans="1:6">
      <c r="A460" t="e">
        <f t="shared" si="45"/>
        <v>#VALUE!</v>
      </c>
      <c r="B460" t="e">
        <f t="shared" si="46"/>
        <v>#VALUE!</v>
      </c>
      <c r="F460">
        <f t="shared" si="47"/>
        <v>0</v>
      </c>
    </row>
    <row r="461" spans="1:6">
      <c r="A461" t="e">
        <f t="shared" si="45"/>
        <v>#VALUE!</v>
      </c>
      <c r="B461" t="e">
        <f t="shared" si="46"/>
        <v>#VALUE!</v>
      </c>
      <c r="F461">
        <f t="shared" si="47"/>
        <v>0</v>
      </c>
    </row>
    <row r="462" spans="1:6">
      <c r="A462" t="e">
        <f t="shared" si="45"/>
        <v>#VALUE!</v>
      </c>
      <c r="B462" t="e">
        <f t="shared" si="46"/>
        <v>#VALUE!</v>
      </c>
      <c r="F462">
        <f t="shared" si="47"/>
        <v>0</v>
      </c>
    </row>
    <row r="463" spans="1:6">
      <c r="A463" t="e">
        <f t="shared" si="45"/>
        <v>#VALUE!</v>
      </c>
      <c r="B463" t="e">
        <f t="shared" si="46"/>
        <v>#VALUE!</v>
      </c>
      <c r="F463">
        <f t="shared" si="47"/>
        <v>0</v>
      </c>
    </row>
    <row r="464" spans="1:6">
      <c r="A464" t="e">
        <f t="shared" si="45"/>
        <v>#VALUE!</v>
      </c>
      <c r="B464" t="e">
        <f t="shared" si="46"/>
        <v>#VALUE!</v>
      </c>
      <c r="F464">
        <f t="shared" si="47"/>
        <v>0</v>
      </c>
    </row>
    <row r="465" spans="1:6">
      <c r="A465" t="e">
        <f t="shared" si="45"/>
        <v>#VALUE!</v>
      </c>
      <c r="B465" t="e">
        <f t="shared" si="46"/>
        <v>#VALUE!</v>
      </c>
      <c r="F465">
        <f t="shared" si="47"/>
        <v>0</v>
      </c>
    </row>
    <row r="466" spans="1:6">
      <c r="A466" t="e">
        <f t="shared" si="45"/>
        <v>#VALUE!</v>
      </c>
      <c r="B466" t="e">
        <f t="shared" si="46"/>
        <v>#VALUE!</v>
      </c>
      <c r="F466">
        <f t="shared" si="47"/>
        <v>0</v>
      </c>
    </row>
    <row r="467" spans="1:6">
      <c r="A467" t="e">
        <f t="shared" si="45"/>
        <v>#VALUE!</v>
      </c>
      <c r="B467" t="e">
        <f t="shared" si="46"/>
        <v>#VALUE!</v>
      </c>
      <c r="F467">
        <f t="shared" si="47"/>
        <v>0</v>
      </c>
    </row>
    <row r="468" spans="1:6">
      <c r="A468" t="e">
        <f t="shared" si="45"/>
        <v>#VALUE!</v>
      </c>
      <c r="B468" t="e">
        <f t="shared" si="46"/>
        <v>#VALUE!</v>
      </c>
      <c r="F468">
        <f t="shared" si="47"/>
        <v>0</v>
      </c>
    </row>
    <row r="469" spans="1:6">
      <c r="A469" t="e">
        <f t="shared" si="45"/>
        <v>#VALUE!</v>
      </c>
      <c r="B469" t="e">
        <f t="shared" si="46"/>
        <v>#VALUE!</v>
      </c>
      <c r="F469">
        <f t="shared" si="47"/>
        <v>0</v>
      </c>
    </row>
    <row r="470" spans="1:6">
      <c r="A470" t="e">
        <f t="shared" si="45"/>
        <v>#VALUE!</v>
      </c>
      <c r="B470" t="e">
        <f t="shared" si="46"/>
        <v>#VALUE!</v>
      </c>
      <c r="F470">
        <f t="shared" si="47"/>
        <v>0</v>
      </c>
    </row>
    <row r="471" spans="1:6">
      <c r="A471" t="e">
        <f t="shared" si="45"/>
        <v>#VALUE!</v>
      </c>
      <c r="B471" t="e">
        <f t="shared" si="46"/>
        <v>#VALUE!</v>
      </c>
      <c r="F471">
        <f t="shared" si="47"/>
        <v>0</v>
      </c>
    </row>
    <row r="472" spans="1:6">
      <c r="A472" t="e">
        <f t="shared" si="45"/>
        <v>#VALUE!</v>
      </c>
      <c r="B472" t="e">
        <f t="shared" si="46"/>
        <v>#VALUE!</v>
      </c>
      <c r="F472">
        <f t="shared" si="47"/>
        <v>0</v>
      </c>
    </row>
    <row r="473" spans="1:6">
      <c r="A473" t="e">
        <f t="shared" si="45"/>
        <v>#VALUE!</v>
      </c>
      <c r="B473" t="e">
        <f t="shared" si="46"/>
        <v>#VALUE!</v>
      </c>
      <c r="F473">
        <f t="shared" si="47"/>
        <v>0</v>
      </c>
    </row>
    <row r="474" spans="1:6">
      <c r="A474" t="e">
        <f t="shared" si="45"/>
        <v>#VALUE!</v>
      </c>
      <c r="B474" t="e">
        <f t="shared" si="46"/>
        <v>#VALUE!</v>
      </c>
      <c r="F474">
        <f t="shared" si="47"/>
        <v>0</v>
      </c>
    </row>
    <row r="475" spans="1:6">
      <c r="A475" t="e">
        <f t="shared" si="45"/>
        <v>#VALUE!</v>
      </c>
      <c r="B475" t="e">
        <f t="shared" si="46"/>
        <v>#VALUE!</v>
      </c>
      <c r="F475">
        <f t="shared" si="47"/>
        <v>0</v>
      </c>
    </row>
    <row r="476" spans="1:6">
      <c r="A476" t="e">
        <f t="shared" si="45"/>
        <v>#VALUE!</v>
      </c>
      <c r="B476" t="e">
        <f t="shared" si="46"/>
        <v>#VALUE!</v>
      </c>
      <c r="F476">
        <f t="shared" si="47"/>
        <v>0</v>
      </c>
    </row>
    <row r="477" spans="1:6">
      <c r="A477" t="e">
        <f t="shared" si="45"/>
        <v>#VALUE!</v>
      </c>
      <c r="B477" t="e">
        <f t="shared" si="46"/>
        <v>#VALUE!</v>
      </c>
      <c r="F477">
        <f t="shared" si="47"/>
        <v>0</v>
      </c>
    </row>
    <row r="478" spans="1:6">
      <c r="A478" t="e">
        <f t="shared" si="45"/>
        <v>#VALUE!</v>
      </c>
      <c r="B478" t="e">
        <f t="shared" si="46"/>
        <v>#VALUE!</v>
      </c>
      <c r="F478">
        <f t="shared" si="47"/>
        <v>0</v>
      </c>
    </row>
    <row r="479" spans="1:6">
      <c r="A479" t="e">
        <f t="shared" si="45"/>
        <v>#VALUE!</v>
      </c>
      <c r="B479" t="e">
        <f t="shared" si="46"/>
        <v>#VALUE!</v>
      </c>
      <c r="F479">
        <f t="shared" si="47"/>
        <v>0</v>
      </c>
    </row>
    <row r="480" spans="1:6">
      <c r="A480" t="e">
        <f t="shared" si="45"/>
        <v>#VALUE!</v>
      </c>
      <c r="B480" t="e">
        <f t="shared" si="46"/>
        <v>#VALUE!</v>
      </c>
      <c r="F480">
        <f t="shared" si="47"/>
        <v>0</v>
      </c>
    </row>
    <row r="481" spans="1:6">
      <c r="A481" t="e">
        <f t="shared" si="45"/>
        <v>#VALUE!</v>
      </c>
      <c r="B481" t="e">
        <f t="shared" si="46"/>
        <v>#VALUE!</v>
      </c>
      <c r="F481">
        <f t="shared" si="47"/>
        <v>0</v>
      </c>
    </row>
    <row r="482" spans="1:6">
      <c r="A482" t="e">
        <f t="shared" si="45"/>
        <v>#VALUE!</v>
      </c>
      <c r="B482" t="e">
        <f t="shared" si="46"/>
        <v>#VALUE!</v>
      </c>
      <c r="F482">
        <f t="shared" si="47"/>
        <v>0</v>
      </c>
    </row>
    <row r="483" spans="1:6">
      <c r="A483" t="e">
        <f t="shared" si="45"/>
        <v>#VALUE!</v>
      </c>
      <c r="B483" t="e">
        <f t="shared" si="46"/>
        <v>#VALUE!</v>
      </c>
      <c r="F483">
        <f t="shared" si="47"/>
        <v>0</v>
      </c>
    </row>
    <row r="484" spans="1:6">
      <c r="A484" t="e">
        <f t="shared" si="45"/>
        <v>#VALUE!</v>
      </c>
      <c r="B484" t="e">
        <f t="shared" si="46"/>
        <v>#VALUE!</v>
      </c>
      <c r="F484">
        <f t="shared" si="47"/>
        <v>0</v>
      </c>
    </row>
    <row r="485" spans="1:6">
      <c r="A485" t="e">
        <f t="shared" si="45"/>
        <v>#VALUE!</v>
      </c>
      <c r="B485" t="e">
        <f t="shared" si="46"/>
        <v>#VALUE!</v>
      </c>
      <c r="F485">
        <f t="shared" si="47"/>
        <v>0</v>
      </c>
    </row>
    <row r="486" spans="1:6">
      <c r="A486" t="e">
        <f t="shared" si="45"/>
        <v>#VALUE!</v>
      </c>
      <c r="B486" t="e">
        <f t="shared" si="46"/>
        <v>#VALUE!</v>
      </c>
      <c r="F486">
        <f t="shared" si="47"/>
        <v>0</v>
      </c>
    </row>
    <row r="487" spans="1:6">
      <c r="A487" t="e">
        <f t="shared" si="45"/>
        <v>#VALUE!</v>
      </c>
      <c r="B487" t="e">
        <f t="shared" si="46"/>
        <v>#VALUE!</v>
      </c>
      <c r="F487">
        <f t="shared" si="47"/>
        <v>0</v>
      </c>
    </row>
    <row r="488" spans="1:6">
      <c r="A488" t="e">
        <f t="shared" si="45"/>
        <v>#VALUE!</v>
      </c>
      <c r="B488" t="e">
        <f t="shared" si="46"/>
        <v>#VALUE!</v>
      </c>
      <c r="F488">
        <f t="shared" si="47"/>
        <v>0</v>
      </c>
    </row>
    <row r="489" spans="1:6">
      <c r="A489" t="e">
        <f t="shared" si="45"/>
        <v>#VALUE!</v>
      </c>
      <c r="B489" t="e">
        <f t="shared" si="46"/>
        <v>#VALUE!</v>
      </c>
      <c r="F489">
        <f t="shared" si="47"/>
        <v>0</v>
      </c>
    </row>
    <row r="490" spans="1:6">
      <c r="A490" t="e">
        <f t="shared" ref="A490:A521" si="48">B490&amp;C490</f>
        <v>#VALUE!</v>
      </c>
      <c r="B490" t="e">
        <f t="shared" ref="B490:B521" si="49">RIGHT(D490,LEN(D490)-FIND(":",D490,1))</f>
        <v>#VALUE!</v>
      </c>
      <c r="F490">
        <f t="shared" ref="F490:F521" si="50">E490</f>
        <v>0</v>
      </c>
    </row>
    <row r="491" spans="1:6">
      <c r="A491" t="e">
        <f t="shared" si="48"/>
        <v>#VALUE!</v>
      </c>
      <c r="B491" t="e">
        <f t="shared" si="49"/>
        <v>#VALUE!</v>
      </c>
      <c r="F491">
        <f t="shared" si="50"/>
        <v>0</v>
      </c>
    </row>
    <row r="492" spans="1:6">
      <c r="A492" t="e">
        <f t="shared" si="48"/>
        <v>#VALUE!</v>
      </c>
      <c r="B492" t="e">
        <f t="shared" si="49"/>
        <v>#VALUE!</v>
      </c>
      <c r="F492">
        <f t="shared" si="50"/>
        <v>0</v>
      </c>
    </row>
    <row r="493" spans="1:6">
      <c r="A493" t="e">
        <f t="shared" si="48"/>
        <v>#VALUE!</v>
      </c>
      <c r="B493" t="e">
        <f t="shared" si="49"/>
        <v>#VALUE!</v>
      </c>
      <c r="F493">
        <f t="shared" si="50"/>
        <v>0</v>
      </c>
    </row>
    <row r="494" spans="1:6">
      <c r="A494" t="e">
        <f t="shared" si="48"/>
        <v>#VALUE!</v>
      </c>
      <c r="B494" t="e">
        <f t="shared" si="49"/>
        <v>#VALUE!</v>
      </c>
      <c r="F494">
        <f t="shared" si="50"/>
        <v>0</v>
      </c>
    </row>
    <row r="495" spans="1:6">
      <c r="A495" t="e">
        <f t="shared" si="48"/>
        <v>#VALUE!</v>
      </c>
      <c r="B495" t="e">
        <f t="shared" si="49"/>
        <v>#VALUE!</v>
      </c>
      <c r="F495">
        <f t="shared" si="50"/>
        <v>0</v>
      </c>
    </row>
    <row r="496" spans="1:6">
      <c r="A496" t="e">
        <f t="shared" si="48"/>
        <v>#VALUE!</v>
      </c>
      <c r="B496" t="e">
        <f t="shared" si="49"/>
        <v>#VALUE!</v>
      </c>
      <c r="F496">
        <f t="shared" si="50"/>
        <v>0</v>
      </c>
    </row>
    <row r="497" spans="1:6">
      <c r="A497" t="e">
        <f t="shared" si="48"/>
        <v>#VALUE!</v>
      </c>
      <c r="B497" t="e">
        <f t="shared" si="49"/>
        <v>#VALUE!</v>
      </c>
      <c r="F497">
        <f t="shared" si="50"/>
        <v>0</v>
      </c>
    </row>
    <row r="498" spans="1:6">
      <c r="A498" t="e">
        <f t="shared" si="48"/>
        <v>#VALUE!</v>
      </c>
      <c r="B498" t="e">
        <f t="shared" si="49"/>
        <v>#VALUE!</v>
      </c>
      <c r="F498">
        <f t="shared" si="50"/>
        <v>0</v>
      </c>
    </row>
    <row r="499" spans="1:6">
      <c r="A499" t="e">
        <f t="shared" si="48"/>
        <v>#VALUE!</v>
      </c>
      <c r="B499" t="e">
        <f t="shared" si="49"/>
        <v>#VALUE!</v>
      </c>
      <c r="F499">
        <f t="shared" si="50"/>
        <v>0</v>
      </c>
    </row>
    <row r="500" spans="1:6">
      <c r="A500" t="e">
        <f t="shared" si="48"/>
        <v>#VALUE!</v>
      </c>
      <c r="B500" t="e">
        <f t="shared" si="49"/>
        <v>#VALUE!</v>
      </c>
      <c r="F500">
        <f t="shared" si="50"/>
        <v>0</v>
      </c>
    </row>
    <row r="501" spans="1:6">
      <c r="A501" t="e">
        <f t="shared" si="48"/>
        <v>#VALUE!</v>
      </c>
      <c r="B501" t="e">
        <f t="shared" si="49"/>
        <v>#VALUE!</v>
      </c>
      <c r="F501">
        <f t="shared" si="50"/>
        <v>0</v>
      </c>
    </row>
    <row r="502" spans="1:6">
      <c r="A502" t="e">
        <f t="shared" si="48"/>
        <v>#VALUE!</v>
      </c>
      <c r="B502" t="e">
        <f t="shared" si="49"/>
        <v>#VALUE!</v>
      </c>
      <c r="F502">
        <f t="shared" si="50"/>
        <v>0</v>
      </c>
    </row>
    <row r="503" spans="1:6">
      <c r="A503" t="e">
        <f t="shared" si="48"/>
        <v>#VALUE!</v>
      </c>
      <c r="B503" t="e">
        <f t="shared" si="49"/>
        <v>#VALUE!</v>
      </c>
      <c r="F503">
        <f t="shared" si="50"/>
        <v>0</v>
      </c>
    </row>
    <row r="504" spans="1:6">
      <c r="A504" t="e">
        <f t="shared" si="48"/>
        <v>#VALUE!</v>
      </c>
      <c r="B504" t="e">
        <f t="shared" si="49"/>
        <v>#VALUE!</v>
      </c>
      <c r="F504">
        <f t="shared" si="50"/>
        <v>0</v>
      </c>
    </row>
    <row r="505" spans="1:6">
      <c r="A505" t="e">
        <f t="shared" si="48"/>
        <v>#VALUE!</v>
      </c>
      <c r="B505" t="e">
        <f t="shared" si="49"/>
        <v>#VALUE!</v>
      </c>
      <c r="F505">
        <f t="shared" si="50"/>
        <v>0</v>
      </c>
    </row>
    <row r="506" spans="1:6">
      <c r="A506" t="e">
        <f t="shared" si="48"/>
        <v>#VALUE!</v>
      </c>
      <c r="B506" t="e">
        <f t="shared" si="49"/>
        <v>#VALUE!</v>
      </c>
      <c r="F506">
        <f t="shared" si="50"/>
        <v>0</v>
      </c>
    </row>
    <row r="507" spans="1:6">
      <c r="A507" t="e">
        <f t="shared" si="48"/>
        <v>#VALUE!</v>
      </c>
      <c r="B507" t="e">
        <f t="shared" si="49"/>
        <v>#VALUE!</v>
      </c>
      <c r="F507">
        <f t="shared" si="50"/>
        <v>0</v>
      </c>
    </row>
    <row r="508" spans="1:6">
      <c r="A508" t="e">
        <f t="shared" si="48"/>
        <v>#VALUE!</v>
      </c>
      <c r="B508" t="e">
        <f t="shared" si="49"/>
        <v>#VALUE!</v>
      </c>
      <c r="F508">
        <f t="shared" si="50"/>
        <v>0</v>
      </c>
    </row>
    <row r="509" spans="1:6">
      <c r="A509" t="e">
        <f t="shared" si="48"/>
        <v>#VALUE!</v>
      </c>
      <c r="B509" t="e">
        <f t="shared" si="49"/>
        <v>#VALUE!</v>
      </c>
      <c r="F509">
        <f t="shared" si="50"/>
        <v>0</v>
      </c>
    </row>
    <row r="510" spans="1:6">
      <c r="A510" t="e">
        <f t="shared" si="48"/>
        <v>#VALUE!</v>
      </c>
      <c r="B510" t="e">
        <f t="shared" si="49"/>
        <v>#VALUE!</v>
      </c>
      <c r="F510">
        <f t="shared" si="50"/>
        <v>0</v>
      </c>
    </row>
    <row r="511" spans="1:6">
      <c r="A511" t="e">
        <f t="shared" si="48"/>
        <v>#VALUE!</v>
      </c>
      <c r="B511" t="e">
        <f t="shared" si="49"/>
        <v>#VALUE!</v>
      </c>
      <c r="F511">
        <f t="shared" si="50"/>
        <v>0</v>
      </c>
    </row>
    <row r="512" spans="1:6">
      <c r="A512" t="e">
        <f t="shared" si="48"/>
        <v>#VALUE!</v>
      </c>
      <c r="B512" t="e">
        <f t="shared" si="49"/>
        <v>#VALUE!</v>
      </c>
      <c r="F512">
        <f t="shared" si="50"/>
        <v>0</v>
      </c>
    </row>
    <row r="513" spans="1:6">
      <c r="A513" t="e">
        <f t="shared" si="48"/>
        <v>#VALUE!</v>
      </c>
      <c r="B513" t="e">
        <f t="shared" si="49"/>
        <v>#VALUE!</v>
      </c>
      <c r="F513">
        <f t="shared" si="50"/>
        <v>0</v>
      </c>
    </row>
    <row r="514" spans="1:6">
      <c r="A514" t="e">
        <f t="shared" si="48"/>
        <v>#VALUE!</v>
      </c>
      <c r="B514" t="e">
        <f t="shared" si="49"/>
        <v>#VALUE!</v>
      </c>
      <c r="F514">
        <f t="shared" si="50"/>
        <v>0</v>
      </c>
    </row>
    <row r="515" spans="1:6">
      <c r="A515" t="e">
        <f t="shared" si="48"/>
        <v>#VALUE!</v>
      </c>
      <c r="B515" t="e">
        <f t="shared" si="49"/>
        <v>#VALUE!</v>
      </c>
      <c r="F515">
        <f t="shared" si="50"/>
        <v>0</v>
      </c>
    </row>
    <row r="516" spans="1:6">
      <c r="A516" t="e">
        <f t="shared" si="48"/>
        <v>#VALUE!</v>
      </c>
      <c r="B516" t="e">
        <f t="shared" si="49"/>
        <v>#VALUE!</v>
      </c>
      <c r="F516">
        <f t="shared" si="50"/>
        <v>0</v>
      </c>
    </row>
    <row r="517" spans="1:6">
      <c r="A517" t="e">
        <f t="shared" si="48"/>
        <v>#VALUE!</v>
      </c>
      <c r="B517" t="e">
        <f t="shared" si="49"/>
        <v>#VALUE!</v>
      </c>
      <c r="F517">
        <f t="shared" si="50"/>
        <v>0</v>
      </c>
    </row>
    <row r="518" spans="1:6">
      <c r="A518" t="e">
        <f t="shared" si="48"/>
        <v>#VALUE!</v>
      </c>
      <c r="B518" t="e">
        <f t="shared" si="49"/>
        <v>#VALUE!</v>
      </c>
      <c r="F518">
        <f t="shared" si="50"/>
        <v>0</v>
      </c>
    </row>
    <row r="519" spans="1:6">
      <c r="A519" t="e">
        <f t="shared" si="48"/>
        <v>#VALUE!</v>
      </c>
      <c r="B519" t="e">
        <f t="shared" si="49"/>
        <v>#VALUE!</v>
      </c>
      <c r="F519">
        <f t="shared" si="50"/>
        <v>0</v>
      </c>
    </row>
    <row r="520" spans="1:6">
      <c r="A520" t="e">
        <f t="shared" si="48"/>
        <v>#VALUE!</v>
      </c>
      <c r="B520" t="e">
        <f t="shared" si="49"/>
        <v>#VALUE!</v>
      </c>
      <c r="F520">
        <f t="shared" si="50"/>
        <v>0</v>
      </c>
    </row>
    <row r="521" spans="1:6">
      <c r="A521" t="e">
        <f t="shared" si="48"/>
        <v>#VALUE!</v>
      </c>
      <c r="B521" t="e">
        <f t="shared" si="49"/>
        <v>#VALUE!</v>
      </c>
      <c r="F521">
        <f t="shared" si="50"/>
        <v>0</v>
      </c>
    </row>
    <row r="522" spans="1:6">
      <c r="A522" t="e">
        <f t="shared" ref="A522:A553" si="51">B522&amp;C522</f>
        <v>#VALUE!</v>
      </c>
      <c r="B522" t="e">
        <f t="shared" ref="B522:B553" si="52">RIGHT(D522,LEN(D522)-FIND(":",D522,1))</f>
        <v>#VALUE!</v>
      </c>
      <c r="F522">
        <f t="shared" ref="F522:F553" si="53">E522</f>
        <v>0</v>
      </c>
    </row>
    <row r="523" spans="1:6">
      <c r="A523" t="e">
        <f t="shared" si="51"/>
        <v>#VALUE!</v>
      </c>
      <c r="B523" t="e">
        <f t="shared" si="52"/>
        <v>#VALUE!</v>
      </c>
      <c r="F523">
        <f t="shared" si="53"/>
        <v>0</v>
      </c>
    </row>
    <row r="524" spans="1:6">
      <c r="A524" t="e">
        <f t="shared" si="51"/>
        <v>#VALUE!</v>
      </c>
      <c r="B524" t="e">
        <f t="shared" si="52"/>
        <v>#VALUE!</v>
      </c>
      <c r="F524">
        <f t="shared" si="53"/>
        <v>0</v>
      </c>
    </row>
    <row r="525" spans="1:6">
      <c r="A525" t="e">
        <f t="shared" si="51"/>
        <v>#VALUE!</v>
      </c>
      <c r="B525" t="e">
        <f t="shared" si="52"/>
        <v>#VALUE!</v>
      </c>
      <c r="F525">
        <f t="shared" si="53"/>
        <v>0</v>
      </c>
    </row>
    <row r="526" spans="1:6">
      <c r="A526" t="e">
        <f t="shared" si="51"/>
        <v>#VALUE!</v>
      </c>
      <c r="B526" t="e">
        <f t="shared" si="52"/>
        <v>#VALUE!</v>
      </c>
      <c r="F526">
        <f t="shared" si="53"/>
        <v>0</v>
      </c>
    </row>
    <row r="527" spans="1:6">
      <c r="A527" t="e">
        <f t="shared" si="51"/>
        <v>#VALUE!</v>
      </c>
      <c r="B527" t="e">
        <f t="shared" si="52"/>
        <v>#VALUE!</v>
      </c>
      <c r="F527">
        <f t="shared" si="53"/>
        <v>0</v>
      </c>
    </row>
    <row r="528" spans="1:6">
      <c r="A528" t="e">
        <f t="shared" si="51"/>
        <v>#VALUE!</v>
      </c>
      <c r="B528" t="e">
        <f t="shared" si="52"/>
        <v>#VALUE!</v>
      </c>
      <c r="F528">
        <f t="shared" si="53"/>
        <v>0</v>
      </c>
    </row>
    <row r="529" spans="1:6">
      <c r="A529" t="e">
        <f t="shared" si="51"/>
        <v>#VALUE!</v>
      </c>
      <c r="B529" t="e">
        <f t="shared" si="52"/>
        <v>#VALUE!</v>
      </c>
      <c r="F529">
        <f t="shared" si="53"/>
        <v>0</v>
      </c>
    </row>
    <row r="530" spans="1:6">
      <c r="A530" t="e">
        <f t="shared" si="51"/>
        <v>#VALUE!</v>
      </c>
      <c r="B530" t="e">
        <f t="shared" si="52"/>
        <v>#VALUE!</v>
      </c>
      <c r="F530">
        <f t="shared" si="53"/>
        <v>0</v>
      </c>
    </row>
    <row r="531" spans="1:6">
      <c r="A531" t="e">
        <f t="shared" si="51"/>
        <v>#VALUE!</v>
      </c>
      <c r="B531" t="e">
        <f t="shared" si="52"/>
        <v>#VALUE!</v>
      </c>
      <c r="F531">
        <f t="shared" si="53"/>
        <v>0</v>
      </c>
    </row>
    <row r="532" spans="1:6">
      <c r="A532" t="e">
        <f t="shared" si="51"/>
        <v>#VALUE!</v>
      </c>
      <c r="B532" t="e">
        <f t="shared" si="52"/>
        <v>#VALUE!</v>
      </c>
      <c r="F532">
        <f t="shared" si="53"/>
        <v>0</v>
      </c>
    </row>
    <row r="533" spans="1:6">
      <c r="A533" t="e">
        <f t="shared" si="51"/>
        <v>#VALUE!</v>
      </c>
      <c r="B533" t="e">
        <f t="shared" si="52"/>
        <v>#VALUE!</v>
      </c>
      <c r="F533">
        <f t="shared" si="53"/>
        <v>0</v>
      </c>
    </row>
    <row r="534" spans="1:6">
      <c r="A534" t="e">
        <f t="shared" si="51"/>
        <v>#VALUE!</v>
      </c>
      <c r="B534" t="e">
        <f t="shared" si="52"/>
        <v>#VALUE!</v>
      </c>
      <c r="F534">
        <f t="shared" si="53"/>
        <v>0</v>
      </c>
    </row>
    <row r="535" spans="1:6">
      <c r="A535" t="e">
        <f t="shared" si="51"/>
        <v>#VALUE!</v>
      </c>
      <c r="B535" t="e">
        <f t="shared" si="52"/>
        <v>#VALUE!</v>
      </c>
      <c r="F535">
        <f t="shared" si="53"/>
        <v>0</v>
      </c>
    </row>
    <row r="536" spans="1:6">
      <c r="A536" t="e">
        <f t="shared" si="51"/>
        <v>#VALUE!</v>
      </c>
      <c r="B536" t="e">
        <f t="shared" si="52"/>
        <v>#VALUE!</v>
      </c>
      <c r="F536">
        <f t="shared" si="53"/>
        <v>0</v>
      </c>
    </row>
    <row r="537" spans="1:6">
      <c r="A537" t="e">
        <f t="shared" si="51"/>
        <v>#VALUE!</v>
      </c>
      <c r="B537" t="e">
        <f t="shared" si="52"/>
        <v>#VALUE!</v>
      </c>
      <c r="F537">
        <f t="shared" si="53"/>
        <v>0</v>
      </c>
    </row>
    <row r="538" spans="1:6">
      <c r="A538" t="e">
        <f t="shared" si="51"/>
        <v>#VALUE!</v>
      </c>
      <c r="B538" t="e">
        <f t="shared" si="52"/>
        <v>#VALUE!</v>
      </c>
      <c r="F538">
        <f t="shared" si="53"/>
        <v>0</v>
      </c>
    </row>
    <row r="539" spans="1:6">
      <c r="A539" t="e">
        <f t="shared" si="51"/>
        <v>#VALUE!</v>
      </c>
      <c r="B539" t="e">
        <f t="shared" si="52"/>
        <v>#VALUE!</v>
      </c>
      <c r="F539">
        <f t="shared" si="53"/>
        <v>0</v>
      </c>
    </row>
    <row r="540" spans="1:6">
      <c r="A540" t="e">
        <f t="shared" si="51"/>
        <v>#VALUE!</v>
      </c>
      <c r="B540" t="e">
        <f t="shared" si="52"/>
        <v>#VALUE!</v>
      </c>
      <c r="F540">
        <f t="shared" si="53"/>
        <v>0</v>
      </c>
    </row>
    <row r="541" spans="1:6">
      <c r="A541" t="e">
        <f t="shared" si="51"/>
        <v>#VALUE!</v>
      </c>
      <c r="B541" t="e">
        <f t="shared" si="52"/>
        <v>#VALUE!</v>
      </c>
      <c r="F541">
        <f t="shared" si="53"/>
        <v>0</v>
      </c>
    </row>
    <row r="542" spans="1:6">
      <c r="A542" t="e">
        <f t="shared" si="51"/>
        <v>#VALUE!</v>
      </c>
      <c r="B542" t="e">
        <f t="shared" si="52"/>
        <v>#VALUE!</v>
      </c>
      <c r="F542">
        <f t="shared" si="53"/>
        <v>0</v>
      </c>
    </row>
    <row r="543" spans="1:6">
      <c r="A543" t="e">
        <f t="shared" si="51"/>
        <v>#VALUE!</v>
      </c>
      <c r="B543" t="e">
        <f t="shared" si="52"/>
        <v>#VALUE!</v>
      </c>
      <c r="F543">
        <f t="shared" si="53"/>
        <v>0</v>
      </c>
    </row>
    <row r="544" spans="1:6">
      <c r="A544" t="e">
        <f t="shared" si="51"/>
        <v>#VALUE!</v>
      </c>
      <c r="B544" t="e">
        <f t="shared" si="52"/>
        <v>#VALUE!</v>
      </c>
      <c r="F544">
        <f t="shared" si="53"/>
        <v>0</v>
      </c>
    </row>
    <row r="545" spans="1:6">
      <c r="A545" t="e">
        <f t="shared" si="51"/>
        <v>#VALUE!</v>
      </c>
      <c r="B545" t="e">
        <f t="shared" si="52"/>
        <v>#VALUE!</v>
      </c>
      <c r="F545">
        <f t="shared" si="53"/>
        <v>0</v>
      </c>
    </row>
    <row r="546" spans="1:6">
      <c r="A546" t="e">
        <f t="shared" si="51"/>
        <v>#VALUE!</v>
      </c>
      <c r="B546" t="e">
        <f t="shared" si="52"/>
        <v>#VALUE!</v>
      </c>
      <c r="F546">
        <f t="shared" si="53"/>
        <v>0</v>
      </c>
    </row>
    <row r="547" spans="1:6">
      <c r="A547" t="e">
        <f t="shared" si="51"/>
        <v>#VALUE!</v>
      </c>
      <c r="B547" t="e">
        <f t="shared" si="52"/>
        <v>#VALUE!</v>
      </c>
      <c r="F547">
        <f t="shared" si="53"/>
        <v>0</v>
      </c>
    </row>
    <row r="548" spans="1:6">
      <c r="A548" t="e">
        <f t="shared" si="51"/>
        <v>#VALUE!</v>
      </c>
      <c r="B548" t="e">
        <f t="shared" si="52"/>
        <v>#VALUE!</v>
      </c>
      <c r="F548">
        <f t="shared" si="53"/>
        <v>0</v>
      </c>
    </row>
    <row r="549" spans="1:6">
      <c r="A549" t="e">
        <f t="shared" si="51"/>
        <v>#VALUE!</v>
      </c>
      <c r="B549" t="e">
        <f t="shared" si="52"/>
        <v>#VALUE!</v>
      </c>
      <c r="F549">
        <f t="shared" si="53"/>
        <v>0</v>
      </c>
    </row>
    <row r="550" spans="1:6">
      <c r="A550" t="e">
        <f t="shared" si="51"/>
        <v>#VALUE!</v>
      </c>
      <c r="B550" t="e">
        <f t="shared" si="52"/>
        <v>#VALUE!</v>
      </c>
      <c r="F550">
        <f t="shared" si="53"/>
        <v>0</v>
      </c>
    </row>
    <row r="551" spans="1:6">
      <c r="A551" t="e">
        <f t="shared" si="51"/>
        <v>#VALUE!</v>
      </c>
      <c r="B551" t="e">
        <f t="shared" si="52"/>
        <v>#VALUE!</v>
      </c>
      <c r="F551">
        <f t="shared" si="53"/>
        <v>0</v>
      </c>
    </row>
    <row r="552" spans="1:6">
      <c r="A552" t="e">
        <f t="shared" si="51"/>
        <v>#VALUE!</v>
      </c>
      <c r="B552" t="e">
        <f t="shared" si="52"/>
        <v>#VALUE!</v>
      </c>
      <c r="F552">
        <f t="shared" si="53"/>
        <v>0</v>
      </c>
    </row>
    <row r="553" spans="1:6">
      <c r="A553" t="e">
        <f t="shared" si="51"/>
        <v>#VALUE!</v>
      </c>
      <c r="B553" t="e">
        <f t="shared" si="52"/>
        <v>#VALUE!</v>
      </c>
      <c r="F553">
        <f t="shared" si="53"/>
        <v>0</v>
      </c>
    </row>
    <row r="554" spans="1:6">
      <c r="A554" t="e">
        <f t="shared" ref="A554:A591" si="54">B554&amp;C554</f>
        <v>#VALUE!</v>
      </c>
      <c r="B554" t="e">
        <f t="shared" ref="B554:B591" si="55">RIGHT(D554,LEN(D554)-FIND(":",D554,1))</f>
        <v>#VALUE!</v>
      </c>
      <c r="F554">
        <f t="shared" ref="F554:F591" si="56">E554</f>
        <v>0</v>
      </c>
    </row>
    <row r="555" spans="1:6">
      <c r="A555" t="e">
        <f t="shared" si="54"/>
        <v>#VALUE!</v>
      </c>
      <c r="B555" t="e">
        <f t="shared" si="55"/>
        <v>#VALUE!</v>
      </c>
      <c r="F555">
        <f t="shared" si="56"/>
        <v>0</v>
      </c>
    </row>
    <row r="556" spans="1:6">
      <c r="A556" t="e">
        <f t="shared" si="54"/>
        <v>#VALUE!</v>
      </c>
      <c r="B556" t="e">
        <f t="shared" si="55"/>
        <v>#VALUE!</v>
      </c>
      <c r="F556">
        <f t="shared" si="56"/>
        <v>0</v>
      </c>
    </row>
    <row r="557" spans="1:6">
      <c r="A557" t="e">
        <f t="shared" si="54"/>
        <v>#VALUE!</v>
      </c>
      <c r="B557" t="e">
        <f t="shared" si="55"/>
        <v>#VALUE!</v>
      </c>
      <c r="F557">
        <f t="shared" si="56"/>
        <v>0</v>
      </c>
    </row>
    <row r="558" spans="1:6">
      <c r="A558" t="e">
        <f t="shared" si="54"/>
        <v>#VALUE!</v>
      </c>
      <c r="B558" t="e">
        <f t="shared" si="55"/>
        <v>#VALUE!</v>
      </c>
      <c r="F558">
        <f t="shared" si="56"/>
        <v>0</v>
      </c>
    </row>
    <row r="559" spans="1:6">
      <c r="A559" t="e">
        <f t="shared" si="54"/>
        <v>#VALUE!</v>
      </c>
      <c r="B559" t="e">
        <f t="shared" si="55"/>
        <v>#VALUE!</v>
      </c>
      <c r="F559">
        <f t="shared" si="56"/>
        <v>0</v>
      </c>
    </row>
    <row r="560" spans="1:6">
      <c r="A560" t="e">
        <f t="shared" si="54"/>
        <v>#VALUE!</v>
      </c>
      <c r="B560" t="e">
        <f t="shared" si="55"/>
        <v>#VALUE!</v>
      </c>
      <c r="F560">
        <f t="shared" si="56"/>
        <v>0</v>
      </c>
    </row>
    <row r="561" spans="1:6">
      <c r="A561" t="e">
        <f t="shared" si="54"/>
        <v>#VALUE!</v>
      </c>
      <c r="B561" t="e">
        <f t="shared" si="55"/>
        <v>#VALUE!</v>
      </c>
      <c r="F561">
        <f t="shared" si="56"/>
        <v>0</v>
      </c>
    </row>
    <row r="562" spans="1:6">
      <c r="A562" t="e">
        <f t="shared" si="54"/>
        <v>#VALUE!</v>
      </c>
      <c r="B562" t="e">
        <f t="shared" si="55"/>
        <v>#VALUE!</v>
      </c>
      <c r="F562">
        <f t="shared" si="56"/>
        <v>0</v>
      </c>
    </row>
    <row r="563" spans="1:6">
      <c r="A563" t="e">
        <f t="shared" si="54"/>
        <v>#VALUE!</v>
      </c>
      <c r="B563" t="e">
        <f t="shared" si="55"/>
        <v>#VALUE!</v>
      </c>
      <c r="F563">
        <f t="shared" si="56"/>
        <v>0</v>
      </c>
    </row>
    <row r="564" spans="1:6">
      <c r="A564" t="e">
        <f t="shared" si="54"/>
        <v>#VALUE!</v>
      </c>
      <c r="B564" t="e">
        <f t="shared" si="55"/>
        <v>#VALUE!</v>
      </c>
      <c r="F564">
        <f t="shared" si="56"/>
        <v>0</v>
      </c>
    </row>
    <row r="565" spans="1:6">
      <c r="A565" t="e">
        <f t="shared" si="54"/>
        <v>#VALUE!</v>
      </c>
      <c r="B565" t="e">
        <f t="shared" si="55"/>
        <v>#VALUE!</v>
      </c>
      <c r="F565">
        <f t="shared" si="56"/>
        <v>0</v>
      </c>
    </row>
    <row r="566" spans="1:6">
      <c r="A566" t="e">
        <f t="shared" si="54"/>
        <v>#VALUE!</v>
      </c>
      <c r="B566" t="e">
        <f t="shared" si="55"/>
        <v>#VALUE!</v>
      </c>
      <c r="F566">
        <f t="shared" si="56"/>
        <v>0</v>
      </c>
    </row>
    <row r="567" spans="1:6">
      <c r="A567" t="e">
        <f t="shared" si="54"/>
        <v>#VALUE!</v>
      </c>
      <c r="B567" t="e">
        <f t="shared" si="55"/>
        <v>#VALUE!</v>
      </c>
      <c r="F567">
        <f t="shared" si="56"/>
        <v>0</v>
      </c>
    </row>
    <row r="568" spans="1:6">
      <c r="A568" t="e">
        <f t="shared" si="54"/>
        <v>#VALUE!</v>
      </c>
      <c r="B568" t="e">
        <f t="shared" si="55"/>
        <v>#VALUE!</v>
      </c>
      <c r="F568">
        <f t="shared" si="56"/>
        <v>0</v>
      </c>
    </row>
    <row r="569" spans="1:6">
      <c r="A569" t="e">
        <f t="shared" si="54"/>
        <v>#VALUE!</v>
      </c>
      <c r="B569" t="e">
        <f t="shared" si="55"/>
        <v>#VALUE!</v>
      </c>
      <c r="F569">
        <f t="shared" si="56"/>
        <v>0</v>
      </c>
    </row>
    <row r="570" spans="1:6">
      <c r="A570" t="e">
        <f t="shared" si="54"/>
        <v>#VALUE!</v>
      </c>
      <c r="B570" t="e">
        <f t="shared" si="55"/>
        <v>#VALUE!</v>
      </c>
      <c r="F570">
        <f t="shared" si="56"/>
        <v>0</v>
      </c>
    </row>
    <row r="571" spans="1:6">
      <c r="A571" t="e">
        <f t="shared" si="54"/>
        <v>#VALUE!</v>
      </c>
      <c r="B571" t="e">
        <f t="shared" si="55"/>
        <v>#VALUE!</v>
      </c>
      <c r="F571">
        <f t="shared" si="56"/>
        <v>0</v>
      </c>
    </row>
    <row r="572" spans="1:6">
      <c r="A572" t="e">
        <f t="shared" si="54"/>
        <v>#VALUE!</v>
      </c>
      <c r="B572" t="e">
        <f t="shared" si="55"/>
        <v>#VALUE!</v>
      </c>
      <c r="F572">
        <f t="shared" si="56"/>
        <v>0</v>
      </c>
    </row>
    <row r="573" spans="1:6">
      <c r="A573" t="e">
        <f t="shared" si="54"/>
        <v>#VALUE!</v>
      </c>
      <c r="B573" t="e">
        <f t="shared" si="55"/>
        <v>#VALUE!</v>
      </c>
      <c r="F573">
        <f t="shared" si="56"/>
        <v>0</v>
      </c>
    </row>
    <row r="574" spans="1:6">
      <c r="A574" t="e">
        <f t="shared" si="54"/>
        <v>#VALUE!</v>
      </c>
      <c r="B574" t="e">
        <f t="shared" si="55"/>
        <v>#VALUE!</v>
      </c>
      <c r="F574">
        <f t="shared" si="56"/>
        <v>0</v>
      </c>
    </row>
    <row r="575" spans="1:6">
      <c r="A575" t="e">
        <f t="shared" si="54"/>
        <v>#VALUE!</v>
      </c>
      <c r="B575" t="e">
        <f t="shared" si="55"/>
        <v>#VALUE!</v>
      </c>
      <c r="F575">
        <f t="shared" si="56"/>
        <v>0</v>
      </c>
    </row>
    <row r="576" spans="1:6">
      <c r="A576" t="e">
        <f t="shared" si="54"/>
        <v>#VALUE!</v>
      </c>
      <c r="B576" t="e">
        <f t="shared" si="55"/>
        <v>#VALUE!</v>
      </c>
      <c r="F576">
        <f t="shared" si="56"/>
        <v>0</v>
      </c>
    </row>
    <row r="577" spans="1:6">
      <c r="A577" t="e">
        <f t="shared" si="54"/>
        <v>#VALUE!</v>
      </c>
      <c r="B577" t="e">
        <f t="shared" si="55"/>
        <v>#VALUE!</v>
      </c>
      <c r="F577">
        <f t="shared" si="56"/>
        <v>0</v>
      </c>
    </row>
    <row r="578" spans="1:6">
      <c r="A578" t="e">
        <f t="shared" si="54"/>
        <v>#VALUE!</v>
      </c>
      <c r="B578" t="e">
        <f t="shared" si="55"/>
        <v>#VALUE!</v>
      </c>
      <c r="F578">
        <f t="shared" si="56"/>
        <v>0</v>
      </c>
    </row>
    <row r="579" spans="1:6">
      <c r="A579" t="e">
        <f t="shared" si="54"/>
        <v>#VALUE!</v>
      </c>
      <c r="B579" t="e">
        <f t="shared" si="55"/>
        <v>#VALUE!</v>
      </c>
      <c r="F579">
        <f t="shared" si="56"/>
        <v>0</v>
      </c>
    </row>
    <row r="580" spans="1:6">
      <c r="A580" t="e">
        <f t="shared" si="54"/>
        <v>#VALUE!</v>
      </c>
      <c r="B580" t="e">
        <f t="shared" si="55"/>
        <v>#VALUE!</v>
      </c>
      <c r="F580">
        <f t="shared" si="56"/>
        <v>0</v>
      </c>
    </row>
    <row r="581" spans="1:6">
      <c r="A581" t="e">
        <f t="shared" si="54"/>
        <v>#VALUE!</v>
      </c>
      <c r="B581" t="e">
        <f t="shared" si="55"/>
        <v>#VALUE!</v>
      </c>
      <c r="F581">
        <f t="shared" si="56"/>
        <v>0</v>
      </c>
    </row>
    <row r="582" spans="1:6">
      <c r="A582" t="e">
        <f t="shared" si="54"/>
        <v>#VALUE!</v>
      </c>
      <c r="B582" t="e">
        <f t="shared" si="55"/>
        <v>#VALUE!</v>
      </c>
      <c r="F582">
        <f t="shared" si="56"/>
        <v>0</v>
      </c>
    </row>
    <row r="583" spans="1:6">
      <c r="A583" t="e">
        <f t="shared" si="54"/>
        <v>#VALUE!</v>
      </c>
      <c r="B583" t="e">
        <f t="shared" si="55"/>
        <v>#VALUE!</v>
      </c>
      <c r="F583">
        <f t="shared" si="56"/>
        <v>0</v>
      </c>
    </row>
    <row r="584" spans="1:6">
      <c r="A584" t="e">
        <f t="shared" si="54"/>
        <v>#VALUE!</v>
      </c>
      <c r="B584" t="e">
        <f t="shared" si="55"/>
        <v>#VALUE!</v>
      </c>
      <c r="F584">
        <f t="shared" si="56"/>
        <v>0</v>
      </c>
    </row>
    <row r="585" spans="1:6">
      <c r="A585" t="e">
        <f t="shared" si="54"/>
        <v>#VALUE!</v>
      </c>
      <c r="B585" t="e">
        <f t="shared" si="55"/>
        <v>#VALUE!</v>
      </c>
      <c r="F585">
        <f t="shared" si="56"/>
        <v>0</v>
      </c>
    </row>
    <row r="586" spans="1:6">
      <c r="A586" t="e">
        <f t="shared" si="54"/>
        <v>#VALUE!</v>
      </c>
      <c r="B586" t="e">
        <f t="shared" si="55"/>
        <v>#VALUE!</v>
      </c>
      <c r="F586">
        <f t="shared" si="56"/>
        <v>0</v>
      </c>
    </row>
    <row r="587" spans="1:6">
      <c r="A587" t="e">
        <f t="shared" si="54"/>
        <v>#VALUE!</v>
      </c>
      <c r="B587" t="e">
        <f t="shared" si="55"/>
        <v>#VALUE!</v>
      </c>
      <c r="F587">
        <f t="shared" si="56"/>
        <v>0</v>
      </c>
    </row>
    <row r="588" spans="1:6">
      <c r="A588" t="e">
        <f t="shared" si="54"/>
        <v>#VALUE!</v>
      </c>
      <c r="B588" t="e">
        <f t="shared" si="55"/>
        <v>#VALUE!</v>
      </c>
      <c r="F588">
        <f t="shared" si="56"/>
        <v>0</v>
      </c>
    </row>
    <row r="589" spans="1:6">
      <c r="A589" t="e">
        <f t="shared" si="54"/>
        <v>#VALUE!</v>
      </c>
      <c r="B589" t="e">
        <f t="shared" si="55"/>
        <v>#VALUE!</v>
      </c>
      <c r="F589">
        <f t="shared" si="56"/>
        <v>0</v>
      </c>
    </row>
    <row r="590" spans="1:6">
      <c r="A590" t="e">
        <f t="shared" si="54"/>
        <v>#VALUE!</v>
      </c>
      <c r="B590" t="e">
        <f t="shared" si="55"/>
        <v>#VALUE!</v>
      </c>
      <c r="F590">
        <f t="shared" si="56"/>
        <v>0</v>
      </c>
    </row>
    <row r="591" spans="1:6">
      <c r="A591" t="e">
        <f t="shared" si="54"/>
        <v>#VALUE!</v>
      </c>
      <c r="B591" t="e">
        <f t="shared" si="55"/>
        <v>#VALUE!</v>
      </c>
      <c r="F591">
        <f t="shared" si="56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Z631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W5" sqref="W5:W8"/>
    </sheetView>
  </sheetViews>
  <sheetFormatPr defaultColWidth="9.23076923076923" defaultRowHeight="16.5"/>
  <cols>
    <col min="1" max="1" width="11.7692307692308" style="4"/>
    <col min="2" max="6" width="9.23076923076923" style="4" hidden="1" customWidth="1" outlineLevel="1"/>
    <col min="7" max="7" width="20.3076923076923" style="4" customWidth="1" collapsed="1"/>
    <col min="8" max="8" width="10.1538461538462" style="4" hidden="1" customWidth="1" outlineLevel="1"/>
    <col min="9" max="13" width="9.23076923076923" style="4" hidden="1" outlineLevel="1"/>
    <col min="14" max="15" width="8.33076923076923" style="4" hidden="1" customWidth="1" outlineLevel="1"/>
    <col min="16" max="16" width="9.23076923076923" style="5" collapsed="1"/>
    <col min="17" max="22" width="9.23076923076923" style="4"/>
    <col min="23" max="23" width="9.23076923076923" style="6"/>
    <col min="24" max="24" width="9.23076923076923" style="4"/>
    <col min="25" max="25" width="9.23076923076923" style="5" hidden="1" outlineLevel="1"/>
    <col min="26" max="31" width="9.23076923076923" style="4" hidden="1" outlineLevel="1"/>
    <col min="32" max="32" width="9.23076923076923" style="6" hidden="1" outlineLevel="1"/>
    <col min="33" max="33" width="9.23076923076923" style="4" hidden="1" outlineLevel="1"/>
    <col min="34" max="34" width="9.23076923076923" style="5" collapsed="1"/>
    <col min="35" max="40" width="9.23076923076923" style="4"/>
    <col min="41" max="41" width="9.23076923076923" style="6"/>
    <col min="42" max="42" width="9.23076923076923" style="7"/>
    <col min="43" max="43" width="9.23076923076923" style="5"/>
    <col min="44" max="49" width="9.23076923076923" style="4"/>
    <col min="50" max="50" width="9.23076923076923" style="6"/>
    <col min="51" max="51" width="9.23076923076923" style="8"/>
    <col min="52" max="58" width="7.43076923076923" style="4" customWidth="1"/>
    <col min="59" max="59" width="7.43076923076923" style="9" customWidth="1"/>
    <col min="60" max="60" width="7.43076923076923" style="4" customWidth="1"/>
    <col min="61" max="67" width="9.23076923076923" style="4"/>
    <col min="68" max="68" width="9.23076923076923" style="9"/>
    <col min="69" max="16384" width="9.23076923076923" style="4"/>
  </cols>
  <sheetData>
    <row r="1" spans="1:77">
      <c r="A1" s="4" t="s">
        <v>168</v>
      </c>
      <c r="B1" s="4" t="s">
        <v>169</v>
      </c>
      <c r="C1" s="4" t="s">
        <v>170</v>
      </c>
      <c r="D1" s="4" t="s">
        <v>171</v>
      </c>
      <c r="E1" s="4" t="s">
        <v>172</v>
      </c>
      <c r="F1" s="4" t="s">
        <v>76</v>
      </c>
      <c r="G1" s="4" t="s">
        <v>46</v>
      </c>
      <c r="H1" s="4" t="s">
        <v>173</v>
      </c>
      <c r="I1" s="4" t="s">
        <v>174</v>
      </c>
      <c r="J1" s="4" t="s">
        <v>174</v>
      </c>
      <c r="K1" s="4" t="s">
        <v>175</v>
      </c>
      <c r="L1" s="4" t="s">
        <v>176</v>
      </c>
      <c r="M1" s="4" t="s">
        <v>177</v>
      </c>
      <c r="N1" s="4" t="s">
        <v>178</v>
      </c>
      <c r="O1" s="4" t="s">
        <v>179</v>
      </c>
      <c r="P1" s="5" t="s">
        <v>55</v>
      </c>
      <c r="Q1" s="4" t="s">
        <v>51</v>
      </c>
      <c r="R1" s="4" t="s">
        <v>50</v>
      </c>
      <c r="S1" s="4" t="s">
        <v>49</v>
      </c>
      <c r="T1" s="4" t="s">
        <v>52</v>
      </c>
      <c r="U1" s="4" t="s">
        <v>180</v>
      </c>
      <c r="V1" s="4" t="s">
        <v>181</v>
      </c>
      <c r="W1" s="9" t="s">
        <v>182</v>
      </c>
      <c r="X1" s="4" t="s">
        <v>77</v>
      </c>
      <c r="Y1" s="5" t="str">
        <f t="shared" ref="Y1:AE1" si="0">$AF$2&amp;Y2</f>
        <v>武汉XS</v>
      </c>
      <c r="Z1" s="5" t="str">
        <f t="shared" si="0"/>
        <v>武汉S</v>
      </c>
      <c r="AA1" s="5" t="str">
        <f t="shared" si="0"/>
        <v>武汉M</v>
      </c>
      <c r="AB1" s="5" t="str">
        <f t="shared" si="0"/>
        <v>武汉L</v>
      </c>
      <c r="AC1" s="5" t="str">
        <f t="shared" si="0"/>
        <v>武汉XL</v>
      </c>
      <c r="AD1" s="5" t="str">
        <f t="shared" si="0"/>
        <v>武汉XXL</v>
      </c>
      <c r="AE1" s="5" t="str">
        <f t="shared" si="0"/>
        <v>武汉F</v>
      </c>
      <c r="AF1" s="9" t="s">
        <v>183</v>
      </c>
      <c r="AG1" s="4" t="s">
        <v>77</v>
      </c>
      <c r="AH1" s="5" t="str">
        <f t="shared" ref="AH1:AN1" si="1">$AO$2&amp;AH2</f>
        <v>广州期货仓XS</v>
      </c>
      <c r="AI1" s="5" t="str">
        <f t="shared" si="1"/>
        <v>广州期货仓S</v>
      </c>
      <c r="AJ1" s="5" t="str">
        <f t="shared" si="1"/>
        <v>广州期货仓M</v>
      </c>
      <c r="AK1" s="5" t="str">
        <f t="shared" si="1"/>
        <v>广州期货仓L</v>
      </c>
      <c r="AL1" s="5" t="str">
        <f t="shared" si="1"/>
        <v>广州期货仓XL</v>
      </c>
      <c r="AM1" s="5" t="str">
        <f t="shared" si="1"/>
        <v>广州期货仓XXL</v>
      </c>
      <c r="AN1" s="5" t="str">
        <f t="shared" si="1"/>
        <v>广州期货仓F</v>
      </c>
      <c r="AO1" s="26" t="s">
        <v>27</v>
      </c>
      <c r="AP1" s="4" t="s">
        <v>77</v>
      </c>
      <c r="AQ1" s="5" t="str">
        <f t="shared" ref="AQ1:AW1" si="2">$AX$2&amp;AQ2</f>
        <v>香港仓XS</v>
      </c>
      <c r="AR1" s="5" t="str">
        <f t="shared" si="2"/>
        <v>香港仓S</v>
      </c>
      <c r="AS1" s="5" t="str">
        <f t="shared" si="2"/>
        <v>香港仓M</v>
      </c>
      <c r="AT1" s="5" t="str">
        <f t="shared" si="2"/>
        <v>香港仓L</v>
      </c>
      <c r="AU1" s="5" t="str">
        <f t="shared" si="2"/>
        <v>香港仓XL</v>
      </c>
      <c r="AV1" s="5" t="str">
        <f t="shared" si="2"/>
        <v>香港仓XXL</v>
      </c>
      <c r="AW1" s="5" t="str">
        <f t="shared" si="2"/>
        <v>香港仓F</v>
      </c>
      <c r="AX1" s="9" t="s">
        <v>21</v>
      </c>
      <c r="AY1" s="4" t="s">
        <v>77</v>
      </c>
      <c r="AZ1" s="5" t="str">
        <f t="shared" ref="AZ1:BF1" si="3">$BG$2&amp;AZ2</f>
        <v>南浦正品仓XS</v>
      </c>
      <c r="BA1" s="5" t="str">
        <f t="shared" si="3"/>
        <v>南浦正品仓S</v>
      </c>
      <c r="BB1" s="5" t="str">
        <f t="shared" si="3"/>
        <v>南浦正品仓M</v>
      </c>
      <c r="BC1" s="5" t="str">
        <f t="shared" si="3"/>
        <v>南浦正品仓L</v>
      </c>
      <c r="BD1" s="5" t="str">
        <f t="shared" si="3"/>
        <v>南浦正品仓XL</v>
      </c>
      <c r="BE1" s="5" t="str">
        <f t="shared" si="3"/>
        <v>南浦正品仓XXL</v>
      </c>
      <c r="BF1" s="5" t="str">
        <f t="shared" si="3"/>
        <v>南浦正品仓F</v>
      </c>
      <c r="BG1" s="9" t="s">
        <v>25</v>
      </c>
      <c r="BH1" s="4" t="s">
        <v>77</v>
      </c>
      <c r="BI1" s="5" t="str">
        <f t="shared" ref="BI1:BO1" si="4">$BP$2&amp;BI2</f>
        <v>南浦拍照样衣仓XS</v>
      </c>
      <c r="BJ1" s="5" t="str">
        <f t="shared" si="4"/>
        <v>南浦拍照样衣仓S</v>
      </c>
      <c r="BK1" s="5" t="str">
        <f t="shared" si="4"/>
        <v>南浦拍照样衣仓M</v>
      </c>
      <c r="BL1" s="5" t="str">
        <f t="shared" si="4"/>
        <v>南浦拍照样衣仓L</v>
      </c>
      <c r="BM1" s="5" t="str">
        <f t="shared" si="4"/>
        <v>南浦拍照样衣仓XL</v>
      </c>
      <c r="BN1" s="5" t="str">
        <f t="shared" si="4"/>
        <v>南浦拍照样衣仓XXL</v>
      </c>
      <c r="BO1" s="5" t="str">
        <f t="shared" si="4"/>
        <v>南浦拍照样衣仓F</v>
      </c>
      <c r="BP1" s="9" t="s">
        <v>184</v>
      </c>
      <c r="BQ1" s="4" t="s">
        <v>77</v>
      </c>
      <c r="BR1" s="5" t="str">
        <f>$BY$2&amp;BR2</f>
        <v>大货样衣仓XS</v>
      </c>
      <c r="BS1" s="5" t="str">
        <f t="shared" ref="BS1:BX1" si="5">$BY$2&amp;BS2</f>
        <v>大货样衣仓S</v>
      </c>
      <c r="BT1" s="5" t="str">
        <f t="shared" si="5"/>
        <v>大货样衣仓M</v>
      </c>
      <c r="BU1" s="5" t="str">
        <f t="shared" si="5"/>
        <v>大货样衣仓L</v>
      </c>
      <c r="BV1" s="5" t="str">
        <f t="shared" si="5"/>
        <v>大货样衣仓XL</v>
      </c>
      <c r="BW1" s="5" t="str">
        <f t="shared" si="5"/>
        <v>大货样衣仓XXL</v>
      </c>
      <c r="BX1" s="5" t="str">
        <f t="shared" si="5"/>
        <v>大货样衣仓F</v>
      </c>
      <c r="BY1" s="9" t="s">
        <v>28</v>
      </c>
    </row>
    <row r="2" s="2" customFormat="1" ht="46" customHeight="1" spans="1:78">
      <c r="A2" s="10" t="s">
        <v>168</v>
      </c>
      <c r="B2" s="11" t="s">
        <v>169</v>
      </c>
      <c r="C2" s="11" t="s">
        <v>170</v>
      </c>
      <c r="D2" s="11" t="s">
        <v>171</v>
      </c>
      <c r="E2" s="11" t="s">
        <v>172</v>
      </c>
      <c r="F2" s="11" t="s">
        <v>76</v>
      </c>
      <c r="G2" s="11" t="s">
        <v>46</v>
      </c>
      <c r="H2" s="11" t="s">
        <v>173</v>
      </c>
      <c r="I2" s="11" t="s">
        <v>174</v>
      </c>
      <c r="J2" s="11" t="s">
        <v>174</v>
      </c>
      <c r="K2" s="11" t="s">
        <v>175</v>
      </c>
      <c r="L2" s="11" t="s">
        <v>176</v>
      </c>
      <c r="M2" s="11" t="s">
        <v>177</v>
      </c>
      <c r="N2" s="11" t="s">
        <v>178</v>
      </c>
      <c r="O2" s="11" t="s">
        <v>179</v>
      </c>
      <c r="P2" s="16" t="s">
        <v>55</v>
      </c>
      <c r="Q2" s="16" t="s">
        <v>51</v>
      </c>
      <c r="R2" s="16" t="s">
        <v>50</v>
      </c>
      <c r="S2" s="16" t="s">
        <v>49</v>
      </c>
      <c r="T2" s="16" t="s">
        <v>52</v>
      </c>
      <c r="U2" s="16" t="s">
        <v>180</v>
      </c>
      <c r="V2" s="16" t="s">
        <v>181</v>
      </c>
      <c r="W2" s="16" t="s">
        <v>182</v>
      </c>
      <c r="X2" s="16" t="s">
        <v>77</v>
      </c>
      <c r="Y2" s="25" t="s">
        <v>55</v>
      </c>
      <c r="Z2" s="25" t="s">
        <v>51</v>
      </c>
      <c r="AA2" s="25" t="s">
        <v>50</v>
      </c>
      <c r="AB2" s="25" t="s">
        <v>49</v>
      </c>
      <c r="AC2" s="25" t="s">
        <v>52</v>
      </c>
      <c r="AD2" s="25" t="s">
        <v>180</v>
      </c>
      <c r="AE2" s="25" t="s">
        <v>181</v>
      </c>
      <c r="AF2" s="25" t="s">
        <v>185</v>
      </c>
      <c r="AG2" s="25" t="s">
        <v>77</v>
      </c>
      <c r="AH2" s="25" t="s">
        <v>55</v>
      </c>
      <c r="AI2" s="25" t="s">
        <v>51</v>
      </c>
      <c r="AJ2" s="25" t="s">
        <v>50</v>
      </c>
      <c r="AK2" s="25" t="s">
        <v>49</v>
      </c>
      <c r="AL2" s="25" t="s">
        <v>52</v>
      </c>
      <c r="AM2" s="25" t="s">
        <v>180</v>
      </c>
      <c r="AN2" s="25" t="s">
        <v>181</v>
      </c>
      <c r="AO2" s="27" t="s">
        <v>27</v>
      </c>
      <c r="AP2" s="25" t="s">
        <v>77</v>
      </c>
      <c r="AQ2" s="28" t="s">
        <v>55</v>
      </c>
      <c r="AR2" s="28" t="s">
        <v>51</v>
      </c>
      <c r="AS2" s="28" t="s">
        <v>50</v>
      </c>
      <c r="AT2" s="28" t="s">
        <v>49</v>
      </c>
      <c r="AU2" s="28" t="s">
        <v>52</v>
      </c>
      <c r="AV2" s="28" t="s">
        <v>180</v>
      </c>
      <c r="AW2" s="28" t="s">
        <v>181</v>
      </c>
      <c r="AX2" s="28" t="s">
        <v>16</v>
      </c>
      <c r="AY2" s="28" t="s">
        <v>77</v>
      </c>
      <c r="AZ2" s="31" t="s">
        <v>55</v>
      </c>
      <c r="BA2" s="31" t="s">
        <v>51</v>
      </c>
      <c r="BB2" s="31" t="s">
        <v>50</v>
      </c>
      <c r="BC2" s="31" t="s">
        <v>49</v>
      </c>
      <c r="BD2" s="31" t="s">
        <v>52</v>
      </c>
      <c r="BE2" s="31" t="s">
        <v>180</v>
      </c>
      <c r="BF2" s="31" t="s">
        <v>181</v>
      </c>
      <c r="BG2" s="31" t="s">
        <v>25</v>
      </c>
      <c r="BH2" s="31" t="s">
        <v>77</v>
      </c>
      <c r="BI2" s="34" t="s">
        <v>55</v>
      </c>
      <c r="BJ2" s="34" t="s">
        <v>51</v>
      </c>
      <c r="BK2" s="34" t="s">
        <v>50</v>
      </c>
      <c r="BL2" s="34" t="s">
        <v>49</v>
      </c>
      <c r="BM2" s="34" t="s">
        <v>52</v>
      </c>
      <c r="BN2" s="34" t="s">
        <v>180</v>
      </c>
      <c r="BO2" s="34" t="s">
        <v>181</v>
      </c>
      <c r="BP2" s="34" t="s">
        <v>184</v>
      </c>
      <c r="BQ2" s="34" t="s">
        <v>77</v>
      </c>
      <c r="BR2" s="35" t="s">
        <v>55</v>
      </c>
      <c r="BS2" s="35" t="s">
        <v>51</v>
      </c>
      <c r="BT2" s="35" t="s">
        <v>50</v>
      </c>
      <c r="BU2" s="35" t="s">
        <v>49</v>
      </c>
      <c r="BV2" s="35" t="s">
        <v>52</v>
      </c>
      <c r="BW2" s="35" t="s">
        <v>180</v>
      </c>
      <c r="BX2" s="35" t="s">
        <v>181</v>
      </c>
      <c r="BY2" s="35" t="s">
        <v>28</v>
      </c>
      <c r="BZ2" s="35" t="s">
        <v>77</v>
      </c>
    </row>
    <row r="3" s="3" customFormat="1" ht="29" customHeight="1" spans="1:77">
      <c r="A3" s="12">
        <v>45385</v>
      </c>
      <c r="B3" s="13"/>
      <c r="C3" s="13"/>
      <c r="D3" s="13" t="str">
        <f>_xlfn.DISPIMG("ID_17866607118B4791ABC95B26C70B3544",1)</f>
        <v>=DISPIMG("ID_17866607118B4791ABC95B26C70B3544",1)</v>
      </c>
      <c r="E3" s="13"/>
      <c r="F3" s="13"/>
      <c r="G3" s="13" t="s">
        <v>166</v>
      </c>
      <c r="H3" s="13" t="s">
        <v>186</v>
      </c>
      <c r="I3" s="13" t="s">
        <v>187</v>
      </c>
      <c r="J3" s="13" t="s">
        <v>188</v>
      </c>
      <c r="K3" s="13" t="e">
        <v>#N/A</v>
      </c>
      <c r="L3" s="13" t="e">
        <v>#N/A</v>
      </c>
      <c r="M3" s="13" t="e">
        <v>#N/A</v>
      </c>
      <c r="N3" s="17" t="e">
        <v>#N/A</v>
      </c>
      <c r="O3" s="18"/>
      <c r="P3" s="19"/>
      <c r="Q3" s="13">
        <v>39</v>
      </c>
      <c r="R3" s="13">
        <v>31</v>
      </c>
      <c r="S3" s="13">
        <v>20</v>
      </c>
      <c r="T3" s="13">
        <v>11</v>
      </c>
      <c r="U3" s="13"/>
      <c r="V3" s="13"/>
      <c r="W3" s="23">
        <v>101</v>
      </c>
      <c r="X3" s="17"/>
      <c r="Y3" s="19"/>
      <c r="Z3" s="13"/>
      <c r="AA3" s="13"/>
      <c r="AB3" s="13"/>
      <c r="AC3" s="13"/>
      <c r="AD3" s="13"/>
      <c r="AE3" s="13"/>
      <c r="AF3" s="23">
        <v>0</v>
      </c>
      <c r="AG3" s="17"/>
      <c r="AH3" s="19">
        <v>0</v>
      </c>
      <c r="AI3" s="13">
        <v>5</v>
      </c>
      <c r="AJ3" s="13">
        <v>9</v>
      </c>
      <c r="AK3" s="13">
        <v>6</v>
      </c>
      <c r="AL3" s="13"/>
      <c r="AM3" s="13"/>
      <c r="AN3" s="13"/>
      <c r="AO3" s="23">
        <v>20</v>
      </c>
      <c r="AP3" s="29"/>
      <c r="AQ3" s="19">
        <v>0</v>
      </c>
      <c r="AR3" s="13">
        <v>27</v>
      </c>
      <c r="AS3" s="13">
        <v>18</v>
      </c>
      <c r="AT3" s="13">
        <v>12</v>
      </c>
      <c r="AU3" s="13">
        <v>9</v>
      </c>
      <c r="AV3" s="13"/>
      <c r="AW3" s="13"/>
      <c r="AX3" s="23">
        <v>66</v>
      </c>
      <c r="AY3" s="32"/>
      <c r="AZ3" s="19">
        <v>0</v>
      </c>
      <c r="BA3" s="13">
        <v>6</v>
      </c>
      <c r="BB3" s="13">
        <v>4</v>
      </c>
      <c r="BC3" s="13">
        <v>2</v>
      </c>
      <c r="BD3" s="13">
        <v>2</v>
      </c>
      <c r="BE3" s="13"/>
      <c r="BF3" s="13">
        <v>0</v>
      </c>
      <c r="BG3" s="23">
        <v>14</v>
      </c>
      <c r="BH3" s="32"/>
      <c r="BI3" s="19"/>
      <c r="BJ3" s="13"/>
      <c r="BK3" s="13"/>
      <c r="BL3" s="13"/>
      <c r="BM3" s="13"/>
      <c r="BN3" s="13"/>
      <c r="BO3" s="13"/>
      <c r="BP3" s="23">
        <v>0</v>
      </c>
      <c r="BQ3" s="32"/>
      <c r="BS3" s="3">
        <v>1</v>
      </c>
      <c r="BY3" s="3">
        <v>1</v>
      </c>
    </row>
    <row r="4" ht="29" customHeight="1" spans="1:77">
      <c r="A4" s="12">
        <v>45385</v>
      </c>
      <c r="B4" s="14"/>
      <c r="C4" s="14"/>
      <c r="D4" s="14" t="str">
        <f>_xlfn.DISPIMG("ID_BB2405463DD748BF8F290F69DCD587F9",1)</f>
        <v>=DISPIMG("ID_BB2405463DD748BF8F290F69DCD587F9",1)</v>
      </c>
      <c r="E4" s="14"/>
      <c r="F4" s="14"/>
      <c r="G4" s="14" t="s">
        <v>167</v>
      </c>
      <c r="H4" s="14" t="s">
        <v>186</v>
      </c>
      <c r="I4" s="14" t="s">
        <v>187</v>
      </c>
      <c r="J4" s="14" t="s">
        <v>188</v>
      </c>
      <c r="K4" s="14" t="e">
        <v>#N/A</v>
      </c>
      <c r="L4" s="14" t="e">
        <v>#N/A</v>
      </c>
      <c r="M4" s="14" t="e">
        <v>#N/A</v>
      </c>
      <c r="N4" s="20" t="e">
        <v>#N/A</v>
      </c>
      <c r="O4" s="21"/>
      <c r="P4" s="22">
        <v>16</v>
      </c>
      <c r="Q4" s="14">
        <v>50</v>
      </c>
      <c r="R4" s="14">
        <v>39</v>
      </c>
      <c r="S4" s="14">
        <v>16</v>
      </c>
      <c r="T4" s="14"/>
      <c r="U4" s="14"/>
      <c r="V4" s="14"/>
      <c r="W4" s="24">
        <v>121</v>
      </c>
      <c r="X4" s="20"/>
      <c r="Y4" s="22"/>
      <c r="Z4" s="14"/>
      <c r="AA4" s="14"/>
      <c r="AB4" s="14"/>
      <c r="AC4" s="14"/>
      <c r="AD4" s="14"/>
      <c r="AE4" s="14"/>
      <c r="AF4" s="24">
        <v>0</v>
      </c>
      <c r="AG4" s="20"/>
      <c r="AH4" s="22">
        <v>0</v>
      </c>
      <c r="AI4" s="14">
        <v>0</v>
      </c>
      <c r="AJ4" s="14">
        <v>8</v>
      </c>
      <c r="AK4" s="14">
        <v>9</v>
      </c>
      <c r="AL4" s="14"/>
      <c r="AM4" s="14"/>
      <c r="AN4" s="14"/>
      <c r="AO4" s="24">
        <v>17</v>
      </c>
      <c r="AP4" s="30"/>
      <c r="AQ4" s="22">
        <v>11</v>
      </c>
      <c r="AR4" s="14">
        <v>34</v>
      </c>
      <c r="AS4" s="14">
        <v>23</v>
      </c>
      <c r="AT4" s="14">
        <v>5</v>
      </c>
      <c r="AU4" s="14"/>
      <c r="AV4" s="14"/>
      <c r="AW4" s="14"/>
      <c r="AX4" s="24">
        <v>73</v>
      </c>
      <c r="AY4" s="33"/>
      <c r="AZ4" s="19">
        <v>5</v>
      </c>
      <c r="BA4" s="13">
        <v>15</v>
      </c>
      <c r="BB4" s="13">
        <v>8</v>
      </c>
      <c r="BC4" s="13">
        <v>2</v>
      </c>
      <c r="BD4" s="13">
        <v>0</v>
      </c>
      <c r="BE4" s="13"/>
      <c r="BF4" s="13">
        <v>0</v>
      </c>
      <c r="BG4" s="23">
        <v>30</v>
      </c>
      <c r="BH4" s="32"/>
      <c r="BI4" s="19"/>
      <c r="BJ4" s="13"/>
      <c r="BK4" s="13"/>
      <c r="BL4" s="13"/>
      <c r="BM4" s="13"/>
      <c r="BN4" s="13"/>
      <c r="BO4" s="13"/>
      <c r="BP4" s="23">
        <v>0</v>
      </c>
      <c r="BQ4" s="32"/>
      <c r="BS4" s="4">
        <v>1</v>
      </c>
      <c r="BY4" s="4">
        <v>1</v>
      </c>
    </row>
    <row r="5" ht="29" customHeight="1" spans="1:77">
      <c r="A5" s="12">
        <v>45385</v>
      </c>
      <c r="B5" s="14"/>
      <c r="C5" s="14"/>
      <c r="D5" s="14" t="str">
        <f>_xlfn.DISPIMG("ID_B0CB5061D70F43CFBE58AD3BF248DC86",1)</f>
        <v>=DISPIMG("ID_B0CB5061D70F43CFBE58AD3BF248DC86",1)</v>
      </c>
      <c r="E5" s="14"/>
      <c r="F5" s="14"/>
      <c r="G5" s="14" t="s">
        <v>48</v>
      </c>
      <c r="H5" s="14" t="s">
        <v>186</v>
      </c>
      <c r="I5" s="14" t="s">
        <v>189</v>
      </c>
      <c r="J5" s="14" t="s">
        <v>190</v>
      </c>
      <c r="K5" s="14" t="e">
        <v>#N/A</v>
      </c>
      <c r="L5" s="14" t="e">
        <v>#N/A</v>
      </c>
      <c r="M5" s="14" t="e">
        <v>#N/A</v>
      </c>
      <c r="N5" s="20" t="e">
        <v>#N/A</v>
      </c>
      <c r="O5" s="21"/>
      <c r="P5" s="22"/>
      <c r="Q5" s="14">
        <v>36</v>
      </c>
      <c r="R5" s="14">
        <v>48</v>
      </c>
      <c r="S5" s="14">
        <v>19</v>
      </c>
      <c r="T5" s="14">
        <v>7</v>
      </c>
      <c r="U5" s="14"/>
      <c r="V5" s="14"/>
      <c r="W5" s="24">
        <v>110</v>
      </c>
      <c r="X5" s="20"/>
      <c r="Y5" s="22"/>
      <c r="Z5" s="14"/>
      <c r="AA5" s="14"/>
      <c r="AB5" s="14"/>
      <c r="AC5" s="14"/>
      <c r="AD5" s="14"/>
      <c r="AE5" s="14"/>
      <c r="AF5" s="24">
        <v>0</v>
      </c>
      <c r="AG5" s="20"/>
      <c r="AH5" s="22"/>
      <c r="AI5" s="14">
        <v>4</v>
      </c>
      <c r="AJ5" s="14">
        <v>7</v>
      </c>
      <c r="AK5" s="14">
        <v>6</v>
      </c>
      <c r="AL5" s="14">
        <v>2</v>
      </c>
      <c r="AM5" s="14"/>
      <c r="AN5" s="14"/>
      <c r="AO5" s="24">
        <v>19</v>
      </c>
      <c r="AP5" s="30"/>
      <c r="AQ5" s="22">
        <v>0</v>
      </c>
      <c r="AR5" s="14">
        <v>24</v>
      </c>
      <c r="AS5" s="14">
        <v>33</v>
      </c>
      <c r="AT5" s="14">
        <v>10</v>
      </c>
      <c r="AU5" s="14">
        <v>3</v>
      </c>
      <c r="AV5" s="14"/>
      <c r="AW5" s="14"/>
      <c r="AX5" s="24">
        <v>70</v>
      </c>
      <c r="AY5" s="33"/>
      <c r="AZ5" s="19">
        <v>0</v>
      </c>
      <c r="BA5" s="13">
        <v>7</v>
      </c>
      <c r="BB5" s="13">
        <v>8</v>
      </c>
      <c r="BC5" s="13">
        <v>3</v>
      </c>
      <c r="BD5" s="13">
        <v>2</v>
      </c>
      <c r="BE5" s="13"/>
      <c r="BF5" s="13">
        <v>0</v>
      </c>
      <c r="BG5" s="23">
        <v>20</v>
      </c>
      <c r="BH5" s="32"/>
      <c r="BI5" s="19"/>
      <c r="BJ5" s="13"/>
      <c r="BK5" s="13"/>
      <c r="BL5" s="13"/>
      <c r="BM5" s="13"/>
      <c r="BN5" s="13"/>
      <c r="BO5" s="13"/>
      <c r="BP5" s="23">
        <v>0</v>
      </c>
      <c r="BQ5" s="32"/>
      <c r="BS5" s="4">
        <v>1</v>
      </c>
      <c r="BY5" s="4">
        <v>1</v>
      </c>
    </row>
    <row r="6" ht="29" customHeight="1" spans="1:77">
      <c r="A6" s="12">
        <v>45385</v>
      </c>
      <c r="B6" s="14"/>
      <c r="C6" s="14"/>
      <c r="D6" s="14" t="str">
        <f>_xlfn.DISPIMG("ID_A736116E492D4085B68813A6F7184CA9",1)</f>
        <v>=DISPIMG("ID_A736116E492D4085B68813A6F7184CA9",1)</v>
      </c>
      <c r="E6" s="14"/>
      <c r="F6" s="14"/>
      <c r="G6" s="13" t="s">
        <v>53</v>
      </c>
      <c r="H6" s="14" t="s">
        <v>186</v>
      </c>
      <c r="I6" s="14" t="s">
        <v>189</v>
      </c>
      <c r="J6" s="14" t="s">
        <v>190</v>
      </c>
      <c r="K6" s="14" t="e">
        <v>#N/A</v>
      </c>
      <c r="L6" s="14" t="e">
        <v>#N/A</v>
      </c>
      <c r="M6" s="14" t="e">
        <v>#N/A</v>
      </c>
      <c r="N6" s="20" t="e">
        <v>#N/A</v>
      </c>
      <c r="O6" s="21"/>
      <c r="P6" s="22"/>
      <c r="Q6" s="14">
        <v>28</v>
      </c>
      <c r="R6" s="14">
        <v>29</v>
      </c>
      <c r="S6" s="14">
        <v>12</v>
      </c>
      <c r="T6" s="14"/>
      <c r="U6" s="14"/>
      <c r="V6" s="14"/>
      <c r="W6" s="24">
        <v>69</v>
      </c>
      <c r="X6" s="20"/>
      <c r="Y6" s="22"/>
      <c r="Z6" s="14"/>
      <c r="AA6" s="14"/>
      <c r="AB6" s="14"/>
      <c r="AC6" s="14"/>
      <c r="AD6" s="14"/>
      <c r="AE6" s="14"/>
      <c r="AF6" s="24">
        <v>0</v>
      </c>
      <c r="AG6" s="20"/>
      <c r="AH6" s="22"/>
      <c r="AI6" s="14">
        <v>3</v>
      </c>
      <c r="AJ6" s="14">
        <v>7</v>
      </c>
      <c r="AK6" s="14">
        <v>4</v>
      </c>
      <c r="AL6" s="14"/>
      <c r="AM6" s="14"/>
      <c r="AN6" s="14"/>
      <c r="AO6" s="24">
        <v>14</v>
      </c>
      <c r="AP6" s="30"/>
      <c r="AQ6" s="22">
        <v>0</v>
      </c>
      <c r="AR6" s="14">
        <v>21</v>
      </c>
      <c r="AS6" s="14">
        <v>19</v>
      </c>
      <c r="AT6" s="14">
        <v>7</v>
      </c>
      <c r="AU6" s="14"/>
      <c r="AV6" s="14"/>
      <c r="AW6" s="14"/>
      <c r="AX6" s="24">
        <v>47</v>
      </c>
      <c r="AY6" s="33"/>
      <c r="AZ6" s="19">
        <v>0</v>
      </c>
      <c r="BA6" s="13">
        <v>3</v>
      </c>
      <c r="BB6" s="13">
        <v>3</v>
      </c>
      <c r="BC6" s="13">
        <v>1</v>
      </c>
      <c r="BD6" s="13">
        <v>0</v>
      </c>
      <c r="BE6" s="13"/>
      <c r="BF6" s="13">
        <v>0</v>
      </c>
      <c r="BG6" s="23">
        <v>7</v>
      </c>
      <c r="BH6" s="32"/>
      <c r="BI6" s="19"/>
      <c r="BJ6" s="13"/>
      <c r="BK6" s="13"/>
      <c r="BL6" s="13"/>
      <c r="BM6" s="13"/>
      <c r="BN6" s="13"/>
      <c r="BO6" s="13"/>
      <c r="BP6" s="23">
        <v>0</v>
      </c>
      <c r="BQ6" s="32"/>
      <c r="BS6" s="4">
        <v>1</v>
      </c>
      <c r="BY6" s="4">
        <v>1</v>
      </c>
    </row>
    <row r="7" ht="29" customHeight="1" spans="1:77">
      <c r="A7" s="12">
        <v>45385</v>
      </c>
      <c r="B7" s="14"/>
      <c r="C7" s="14"/>
      <c r="D7" s="14" t="str">
        <f>_xlfn.DISPIMG("ID_D1E188E91FC64A938B7438148043406A",1)</f>
        <v>=DISPIMG("ID_D1E188E91FC64A938B7438148043406A",1)</v>
      </c>
      <c r="E7" s="14"/>
      <c r="F7" s="14"/>
      <c r="G7" s="13" t="s">
        <v>54</v>
      </c>
      <c r="H7" s="14" t="s">
        <v>186</v>
      </c>
      <c r="I7" s="14" t="s">
        <v>191</v>
      </c>
      <c r="J7" s="14" t="s">
        <v>192</v>
      </c>
      <c r="K7" s="14" t="e">
        <v>#N/A</v>
      </c>
      <c r="L7" s="14" t="s">
        <v>193</v>
      </c>
      <c r="M7" s="14" t="s">
        <v>194</v>
      </c>
      <c r="N7" s="20">
        <v>4</v>
      </c>
      <c r="O7" s="21"/>
      <c r="P7" s="22">
        <v>18</v>
      </c>
      <c r="Q7" s="14">
        <v>60</v>
      </c>
      <c r="R7" s="14">
        <v>58</v>
      </c>
      <c r="S7" s="14">
        <v>25</v>
      </c>
      <c r="T7" s="14">
        <v>5</v>
      </c>
      <c r="U7" s="14"/>
      <c r="V7" s="14"/>
      <c r="W7" s="24">
        <v>166</v>
      </c>
      <c r="X7" s="20"/>
      <c r="Y7" s="22"/>
      <c r="Z7" s="14"/>
      <c r="AA7" s="14"/>
      <c r="AB7" s="14"/>
      <c r="AC7" s="14"/>
      <c r="AD7" s="14"/>
      <c r="AE7" s="14"/>
      <c r="AF7" s="24">
        <v>0</v>
      </c>
      <c r="AG7" s="20"/>
      <c r="AH7" s="22"/>
      <c r="AI7" s="14"/>
      <c r="AJ7" s="14"/>
      <c r="AK7" s="14"/>
      <c r="AL7" s="14"/>
      <c r="AM7" s="14"/>
      <c r="AN7" s="14"/>
      <c r="AO7" s="24">
        <v>0</v>
      </c>
      <c r="AP7" s="30"/>
      <c r="AQ7" s="22">
        <v>10</v>
      </c>
      <c r="AR7" s="14">
        <v>28</v>
      </c>
      <c r="AS7" s="14">
        <v>26</v>
      </c>
      <c r="AT7" s="14">
        <v>14</v>
      </c>
      <c r="AU7" s="14">
        <v>2</v>
      </c>
      <c r="AV7" s="14"/>
      <c r="AW7" s="14"/>
      <c r="AX7" s="24">
        <v>80</v>
      </c>
      <c r="AY7" s="33"/>
      <c r="AZ7" s="19">
        <v>8</v>
      </c>
      <c r="BA7" s="13">
        <v>31</v>
      </c>
      <c r="BB7" s="13">
        <v>32</v>
      </c>
      <c r="BC7" s="13">
        <v>11</v>
      </c>
      <c r="BD7" s="13">
        <v>3</v>
      </c>
      <c r="BE7" s="13"/>
      <c r="BF7" s="13">
        <v>0</v>
      </c>
      <c r="BG7" s="23">
        <v>85</v>
      </c>
      <c r="BH7" s="32"/>
      <c r="BI7" s="19"/>
      <c r="BJ7" s="13"/>
      <c r="BK7" s="13"/>
      <c r="BL7" s="13"/>
      <c r="BM7" s="13"/>
      <c r="BN7" s="13"/>
      <c r="BO7" s="13"/>
      <c r="BP7" s="23">
        <v>0</v>
      </c>
      <c r="BQ7" s="32"/>
      <c r="BS7" s="4">
        <v>1</v>
      </c>
      <c r="BY7" s="4">
        <v>1</v>
      </c>
    </row>
    <row r="8" ht="29" customHeight="1" spans="1:77">
      <c r="A8" s="12">
        <v>45385</v>
      </c>
      <c r="B8" s="14"/>
      <c r="C8" s="14"/>
      <c r="D8" s="14" t="str">
        <f>_xlfn.DISPIMG("ID_D1E188E91FC64A938B7438148043406A",1)</f>
        <v>=DISPIMG("ID_D1E188E91FC64A938B7438148043406A",1)</v>
      </c>
      <c r="E8" s="14"/>
      <c r="F8" s="14"/>
      <c r="G8" s="15" t="s">
        <v>54</v>
      </c>
      <c r="H8" s="14" t="s">
        <v>186</v>
      </c>
      <c r="I8" s="14" t="s">
        <v>191</v>
      </c>
      <c r="J8" s="14" t="s">
        <v>192</v>
      </c>
      <c r="K8" s="14" t="e">
        <v>#N/A</v>
      </c>
      <c r="L8" s="14" t="s">
        <v>193</v>
      </c>
      <c r="M8" s="14" t="s">
        <v>194</v>
      </c>
      <c r="N8" s="20">
        <v>4</v>
      </c>
      <c r="O8" s="21"/>
      <c r="P8" s="22"/>
      <c r="Q8" s="14">
        <v>11</v>
      </c>
      <c r="R8" s="14">
        <v>10</v>
      </c>
      <c r="S8" s="14"/>
      <c r="T8" s="14"/>
      <c r="U8" s="14"/>
      <c r="V8" s="14"/>
      <c r="W8" s="24">
        <v>21</v>
      </c>
      <c r="X8" s="20" t="s">
        <v>195</v>
      </c>
      <c r="Y8" s="22"/>
      <c r="Z8" s="14"/>
      <c r="AA8" s="14"/>
      <c r="AB8" s="14"/>
      <c r="AC8" s="14"/>
      <c r="AD8" s="14"/>
      <c r="AE8" s="14"/>
      <c r="AF8" s="24">
        <v>0</v>
      </c>
      <c r="AG8" s="20"/>
      <c r="AH8" s="22"/>
      <c r="AI8" s="14"/>
      <c r="AJ8" s="14"/>
      <c r="AK8" s="14"/>
      <c r="AL8" s="14"/>
      <c r="AM8" s="14"/>
      <c r="AN8" s="14"/>
      <c r="AO8" s="24">
        <v>0</v>
      </c>
      <c r="AP8" s="30"/>
      <c r="AQ8" s="22"/>
      <c r="AR8" s="14">
        <v>11</v>
      </c>
      <c r="AS8" s="14">
        <v>10</v>
      </c>
      <c r="AT8" s="14"/>
      <c r="AU8" s="14"/>
      <c r="AV8" s="14"/>
      <c r="AW8" s="14"/>
      <c r="AX8" s="24">
        <v>21</v>
      </c>
      <c r="AY8" s="33"/>
      <c r="AZ8" s="19">
        <v>0</v>
      </c>
      <c r="BA8" s="13">
        <v>0</v>
      </c>
      <c r="BB8" s="13">
        <v>0</v>
      </c>
      <c r="BC8" s="13">
        <v>0</v>
      </c>
      <c r="BD8" s="13">
        <v>0</v>
      </c>
      <c r="BE8" s="13"/>
      <c r="BF8" s="13">
        <v>0</v>
      </c>
      <c r="BG8" s="23">
        <v>0</v>
      </c>
      <c r="BH8" s="32"/>
      <c r="BI8" s="19"/>
      <c r="BJ8" s="13"/>
      <c r="BK8" s="13"/>
      <c r="BL8" s="13"/>
      <c r="BM8" s="13"/>
      <c r="BN8" s="13"/>
      <c r="BO8" s="13"/>
      <c r="BP8" s="23">
        <v>0</v>
      </c>
      <c r="BQ8" s="32"/>
      <c r="BY8" s="4">
        <v>0</v>
      </c>
    </row>
    <row r="9" ht="29" customHeight="1" spans="1:69">
      <c r="A9" s="12"/>
      <c r="B9" s="14"/>
      <c r="C9" s="14"/>
      <c r="D9" s="14"/>
      <c r="E9" s="14"/>
      <c r="F9" s="14"/>
      <c r="G9" s="15"/>
      <c r="H9" s="14"/>
      <c r="I9" s="14"/>
      <c r="J9" s="14"/>
      <c r="K9" s="14"/>
      <c r="L9" s="14"/>
      <c r="M9" s="14"/>
      <c r="N9" s="20"/>
      <c r="O9" s="21"/>
      <c r="P9" s="22"/>
      <c r="Q9" s="14"/>
      <c r="R9" s="14"/>
      <c r="S9" s="14"/>
      <c r="T9" s="14"/>
      <c r="U9" s="14"/>
      <c r="V9" s="14"/>
      <c r="W9" s="24"/>
      <c r="X9" s="20"/>
      <c r="Y9" s="22"/>
      <c r="Z9" s="14"/>
      <c r="AA9" s="14"/>
      <c r="AB9" s="14"/>
      <c r="AC9" s="14"/>
      <c r="AD9" s="14"/>
      <c r="AE9" s="14"/>
      <c r="AF9" s="24"/>
      <c r="AG9" s="20"/>
      <c r="AH9" s="22"/>
      <c r="AI9" s="14"/>
      <c r="AJ9" s="14"/>
      <c r="AK9" s="14"/>
      <c r="AL9" s="14"/>
      <c r="AM9" s="14"/>
      <c r="AN9" s="14"/>
      <c r="AO9" s="24"/>
      <c r="AP9" s="30"/>
      <c r="AQ9" s="22"/>
      <c r="AR9" s="14"/>
      <c r="AS9" s="14"/>
      <c r="AT9" s="14"/>
      <c r="AU9" s="14"/>
      <c r="AV9" s="14"/>
      <c r="AW9" s="14"/>
      <c r="AX9" s="24"/>
      <c r="AY9" s="33"/>
      <c r="AZ9" s="19"/>
      <c r="BA9" s="13"/>
      <c r="BB9" s="13"/>
      <c r="BC9" s="13"/>
      <c r="BD9" s="13"/>
      <c r="BE9" s="13"/>
      <c r="BF9" s="13"/>
      <c r="BG9" s="23"/>
      <c r="BH9" s="32"/>
      <c r="BI9" s="19"/>
      <c r="BJ9" s="13"/>
      <c r="BK9" s="13"/>
      <c r="BL9" s="13"/>
      <c r="BM9" s="13"/>
      <c r="BN9" s="13"/>
      <c r="BO9" s="13"/>
      <c r="BP9" s="23"/>
      <c r="BQ9" s="32"/>
    </row>
    <row r="10" ht="29" customHeight="1" spans="1:69">
      <c r="A10" s="12"/>
      <c r="B10" s="14"/>
      <c r="C10" s="14"/>
      <c r="D10" s="14"/>
      <c r="E10" s="14"/>
      <c r="F10" s="14"/>
      <c r="G10" s="15"/>
      <c r="H10" s="14"/>
      <c r="I10" s="14"/>
      <c r="J10" s="14"/>
      <c r="K10" s="14"/>
      <c r="L10" s="14"/>
      <c r="M10" s="14"/>
      <c r="N10" s="20"/>
      <c r="O10" s="21"/>
      <c r="P10" s="22"/>
      <c r="Q10" s="14"/>
      <c r="R10" s="14"/>
      <c r="S10" s="14"/>
      <c r="T10" s="14"/>
      <c r="U10" s="14"/>
      <c r="V10" s="14"/>
      <c r="W10" s="24"/>
      <c r="X10" s="20"/>
      <c r="Y10" s="22"/>
      <c r="Z10" s="14"/>
      <c r="AA10" s="14"/>
      <c r="AB10" s="14"/>
      <c r="AC10" s="14"/>
      <c r="AD10" s="14"/>
      <c r="AE10" s="14"/>
      <c r="AF10" s="24"/>
      <c r="AG10" s="20"/>
      <c r="AH10" s="22"/>
      <c r="AI10" s="14"/>
      <c r="AJ10" s="14"/>
      <c r="AK10" s="14"/>
      <c r="AL10" s="14"/>
      <c r="AM10" s="14"/>
      <c r="AN10" s="14"/>
      <c r="AO10" s="24"/>
      <c r="AP10" s="30"/>
      <c r="AQ10" s="22"/>
      <c r="AR10" s="14"/>
      <c r="AS10" s="14"/>
      <c r="AT10" s="14"/>
      <c r="AU10" s="14"/>
      <c r="AV10" s="14"/>
      <c r="AW10" s="14"/>
      <c r="AX10" s="24"/>
      <c r="AY10" s="33"/>
      <c r="AZ10" s="19"/>
      <c r="BA10" s="13"/>
      <c r="BB10" s="13"/>
      <c r="BC10" s="13"/>
      <c r="BD10" s="13"/>
      <c r="BE10" s="13"/>
      <c r="BF10" s="13"/>
      <c r="BG10" s="23"/>
      <c r="BH10" s="32"/>
      <c r="BI10" s="19"/>
      <c r="BJ10" s="13"/>
      <c r="BK10" s="13"/>
      <c r="BL10" s="13"/>
      <c r="BM10" s="13"/>
      <c r="BN10" s="13"/>
      <c r="BO10" s="13"/>
      <c r="BP10" s="23"/>
      <c r="BQ10" s="32"/>
    </row>
    <row r="11" ht="29" customHeight="1" spans="1:69">
      <c r="A11" s="12"/>
      <c r="B11" s="14"/>
      <c r="C11" s="14"/>
      <c r="D11" s="14"/>
      <c r="E11" s="14"/>
      <c r="F11" s="14"/>
      <c r="G11" s="15"/>
      <c r="H11" s="14"/>
      <c r="I11" s="14"/>
      <c r="J11" s="14"/>
      <c r="K11" s="14"/>
      <c r="L11" s="14"/>
      <c r="M11" s="14"/>
      <c r="N11" s="20"/>
      <c r="O11" s="21"/>
      <c r="P11" s="22"/>
      <c r="Q11" s="14"/>
      <c r="R11" s="14"/>
      <c r="S11" s="14"/>
      <c r="T11" s="14"/>
      <c r="U11" s="14"/>
      <c r="V11" s="14"/>
      <c r="W11" s="24"/>
      <c r="X11" s="20"/>
      <c r="Y11" s="22"/>
      <c r="Z11" s="14"/>
      <c r="AA11" s="14"/>
      <c r="AB11" s="14"/>
      <c r="AC11" s="14"/>
      <c r="AD11" s="14"/>
      <c r="AE11" s="14"/>
      <c r="AF11" s="24"/>
      <c r="AG11" s="20"/>
      <c r="AH11" s="22"/>
      <c r="AI11" s="14"/>
      <c r="AJ11" s="14"/>
      <c r="AK11" s="14"/>
      <c r="AL11" s="14"/>
      <c r="AM11" s="14"/>
      <c r="AN11" s="14"/>
      <c r="AO11" s="24"/>
      <c r="AP11" s="30"/>
      <c r="AQ11" s="22"/>
      <c r="AR11" s="14"/>
      <c r="AS11" s="14"/>
      <c r="AT11" s="14"/>
      <c r="AU11" s="14"/>
      <c r="AV11" s="14"/>
      <c r="AW11" s="14"/>
      <c r="AX11" s="24"/>
      <c r="AY11" s="33"/>
      <c r="AZ11" s="19"/>
      <c r="BA11" s="13"/>
      <c r="BB11" s="13"/>
      <c r="BC11" s="13"/>
      <c r="BD11" s="13"/>
      <c r="BE11" s="13"/>
      <c r="BF11" s="13"/>
      <c r="BG11" s="23"/>
      <c r="BH11" s="32"/>
      <c r="BI11" s="19"/>
      <c r="BJ11" s="13"/>
      <c r="BK11" s="13"/>
      <c r="BL11" s="13"/>
      <c r="BM11" s="13"/>
      <c r="BN11" s="13"/>
      <c r="BO11" s="13"/>
      <c r="BP11" s="23"/>
      <c r="BQ11" s="32"/>
    </row>
    <row r="12" ht="29" customHeight="1" spans="1:69">
      <c r="A12" s="12"/>
      <c r="B12" s="14"/>
      <c r="C12" s="14"/>
      <c r="D12" s="14"/>
      <c r="E12" s="14"/>
      <c r="F12" s="14"/>
      <c r="G12" s="15"/>
      <c r="H12" s="14"/>
      <c r="I12" s="14"/>
      <c r="J12" s="14"/>
      <c r="K12" s="14"/>
      <c r="L12" s="14"/>
      <c r="M12" s="14"/>
      <c r="N12" s="20"/>
      <c r="O12" s="21"/>
      <c r="P12" s="22"/>
      <c r="Q12" s="14"/>
      <c r="R12" s="14"/>
      <c r="S12" s="14"/>
      <c r="T12" s="14"/>
      <c r="U12" s="14"/>
      <c r="V12" s="14"/>
      <c r="W12" s="24"/>
      <c r="X12" s="20"/>
      <c r="Y12" s="22"/>
      <c r="Z12" s="14"/>
      <c r="AA12" s="14"/>
      <c r="AB12" s="14"/>
      <c r="AC12" s="14"/>
      <c r="AD12" s="14"/>
      <c r="AE12" s="14"/>
      <c r="AF12" s="24"/>
      <c r="AG12" s="20"/>
      <c r="AH12" s="22"/>
      <c r="AI12" s="14"/>
      <c r="AJ12" s="14"/>
      <c r="AK12" s="14"/>
      <c r="AL12" s="14"/>
      <c r="AM12" s="14"/>
      <c r="AN12" s="14"/>
      <c r="AO12" s="24"/>
      <c r="AP12" s="30"/>
      <c r="AQ12" s="22"/>
      <c r="AR12" s="14"/>
      <c r="AS12" s="14"/>
      <c r="AT12" s="14"/>
      <c r="AU12" s="14"/>
      <c r="AV12" s="14"/>
      <c r="AW12" s="14"/>
      <c r="AX12" s="24"/>
      <c r="AY12" s="33"/>
      <c r="AZ12" s="19"/>
      <c r="BA12" s="13"/>
      <c r="BB12" s="13"/>
      <c r="BC12" s="13"/>
      <c r="BD12" s="13"/>
      <c r="BE12" s="13"/>
      <c r="BF12" s="13"/>
      <c r="BG12" s="23"/>
      <c r="BH12" s="32"/>
      <c r="BI12" s="19"/>
      <c r="BJ12" s="13"/>
      <c r="BK12" s="13"/>
      <c r="BL12" s="13"/>
      <c r="BM12" s="13"/>
      <c r="BN12" s="13"/>
      <c r="BO12" s="13"/>
      <c r="BP12" s="23"/>
      <c r="BQ12" s="32"/>
    </row>
    <row r="13" ht="29" customHeight="1" spans="1:69">
      <c r="A13" s="12"/>
      <c r="B13" s="14"/>
      <c r="C13" s="14"/>
      <c r="D13" s="14"/>
      <c r="E13" s="14"/>
      <c r="F13" s="14"/>
      <c r="G13" s="15"/>
      <c r="H13" s="14"/>
      <c r="I13" s="14"/>
      <c r="J13" s="14"/>
      <c r="K13" s="14"/>
      <c r="L13" s="14"/>
      <c r="M13" s="14"/>
      <c r="N13" s="20"/>
      <c r="O13" s="21"/>
      <c r="P13" s="22"/>
      <c r="Q13" s="14"/>
      <c r="R13" s="14"/>
      <c r="S13" s="14"/>
      <c r="T13" s="14"/>
      <c r="U13" s="14"/>
      <c r="V13" s="14"/>
      <c r="W13" s="24"/>
      <c r="X13" s="20"/>
      <c r="Y13" s="22"/>
      <c r="Z13" s="14"/>
      <c r="AA13" s="14"/>
      <c r="AB13" s="14"/>
      <c r="AC13" s="14"/>
      <c r="AD13" s="14"/>
      <c r="AE13" s="14"/>
      <c r="AF13" s="24"/>
      <c r="AG13" s="20"/>
      <c r="AH13" s="22"/>
      <c r="AI13" s="14"/>
      <c r="AJ13" s="14"/>
      <c r="AK13" s="14"/>
      <c r="AL13" s="14"/>
      <c r="AM13" s="14"/>
      <c r="AN13" s="14"/>
      <c r="AO13" s="24"/>
      <c r="AP13" s="30"/>
      <c r="AQ13" s="22"/>
      <c r="AR13" s="14"/>
      <c r="AS13" s="14"/>
      <c r="AT13" s="14"/>
      <c r="AU13" s="14"/>
      <c r="AV13" s="14"/>
      <c r="AW13" s="14"/>
      <c r="AX13" s="24"/>
      <c r="AY13" s="33"/>
      <c r="AZ13" s="19"/>
      <c r="BA13" s="13"/>
      <c r="BB13" s="13"/>
      <c r="BC13" s="13"/>
      <c r="BD13" s="13"/>
      <c r="BE13" s="13"/>
      <c r="BF13" s="13"/>
      <c r="BG13" s="23"/>
      <c r="BH13" s="32"/>
      <c r="BI13" s="19"/>
      <c r="BJ13" s="13"/>
      <c r="BK13" s="13"/>
      <c r="BL13" s="13"/>
      <c r="BM13" s="13"/>
      <c r="BN13" s="13"/>
      <c r="BO13" s="13"/>
      <c r="BP13" s="23"/>
      <c r="BQ13" s="32"/>
    </row>
    <row r="14" ht="29" customHeight="1" spans="1:69">
      <c r="A14" s="12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20"/>
      <c r="O14" s="21"/>
      <c r="P14" s="22"/>
      <c r="Q14" s="14"/>
      <c r="R14" s="14"/>
      <c r="S14" s="14"/>
      <c r="T14" s="14"/>
      <c r="U14" s="14"/>
      <c r="V14" s="14"/>
      <c r="W14" s="24"/>
      <c r="X14" s="20"/>
      <c r="Y14" s="22"/>
      <c r="Z14" s="14"/>
      <c r="AA14" s="14"/>
      <c r="AB14" s="14"/>
      <c r="AC14" s="14"/>
      <c r="AD14" s="14"/>
      <c r="AE14" s="14"/>
      <c r="AF14" s="24"/>
      <c r="AG14" s="20"/>
      <c r="AH14" s="22"/>
      <c r="AI14" s="14"/>
      <c r="AJ14" s="14"/>
      <c r="AK14" s="14"/>
      <c r="AL14" s="14"/>
      <c r="AM14" s="14"/>
      <c r="AN14" s="14"/>
      <c r="AO14" s="24"/>
      <c r="AP14" s="30"/>
      <c r="AQ14" s="22"/>
      <c r="AR14" s="14"/>
      <c r="AS14" s="14"/>
      <c r="AT14" s="14"/>
      <c r="AU14" s="14"/>
      <c r="AV14" s="14"/>
      <c r="AW14" s="14"/>
      <c r="AX14" s="24"/>
      <c r="AY14" s="33"/>
      <c r="AZ14" s="19"/>
      <c r="BA14" s="13"/>
      <c r="BB14" s="13"/>
      <c r="BC14" s="13"/>
      <c r="BD14" s="13"/>
      <c r="BE14" s="13"/>
      <c r="BF14" s="13"/>
      <c r="BG14" s="23"/>
      <c r="BH14" s="32"/>
      <c r="BI14" s="19"/>
      <c r="BJ14" s="13"/>
      <c r="BK14" s="13"/>
      <c r="BL14" s="13"/>
      <c r="BM14" s="13"/>
      <c r="BN14" s="13"/>
      <c r="BO14" s="13"/>
      <c r="BP14" s="23"/>
      <c r="BQ14" s="32"/>
    </row>
    <row r="15" ht="29" customHeight="1" spans="1:69">
      <c r="A15" s="12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20"/>
      <c r="O15" s="21"/>
      <c r="P15" s="22"/>
      <c r="Q15" s="14"/>
      <c r="R15" s="14"/>
      <c r="S15" s="14"/>
      <c r="T15" s="14"/>
      <c r="U15" s="14"/>
      <c r="V15" s="14"/>
      <c r="W15" s="24"/>
      <c r="X15" s="20"/>
      <c r="Y15" s="22"/>
      <c r="Z15" s="14"/>
      <c r="AA15" s="14"/>
      <c r="AB15" s="14"/>
      <c r="AC15" s="14"/>
      <c r="AD15" s="14"/>
      <c r="AE15" s="14"/>
      <c r="AF15" s="24"/>
      <c r="AG15" s="20"/>
      <c r="AH15" s="22"/>
      <c r="AI15" s="14"/>
      <c r="AJ15" s="14"/>
      <c r="AK15" s="14"/>
      <c r="AL15" s="14"/>
      <c r="AM15" s="14"/>
      <c r="AN15" s="14"/>
      <c r="AO15" s="24"/>
      <c r="AP15" s="30"/>
      <c r="AQ15" s="22"/>
      <c r="AR15" s="14"/>
      <c r="AS15" s="14"/>
      <c r="AT15" s="14"/>
      <c r="AU15" s="14"/>
      <c r="AV15" s="14"/>
      <c r="AW15" s="14"/>
      <c r="AX15" s="24"/>
      <c r="AY15" s="33"/>
      <c r="AZ15" s="19"/>
      <c r="BA15" s="13"/>
      <c r="BB15" s="13"/>
      <c r="BC15" s="13"/>
      <c r="BD15" s="13"/>
      <c r="BE15" s="13"/>
      <c r="BF15" s="13"/>
      <c r="BG15" s="23"/>
      <c r="BH15" s="32"/>
      <c r="BI15" s="19"/>
      <c r="BJ15" s="13"/>
      <c r="BK15" s="13"/>
      <c r="BL15" s="13"/>
      <c r="BM15" s="13"/>
      <c r="BN15" s="13"/>
      <c r="BO15" s="13"/>
      <c r="BP15" s="23"/>
      <c r="BQ15" s="32"/>
    </row>
    <row r="16" ht="29" customHeight="1" spans="1:69">
      <c r="A16" s="12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20"/>
      <c r="O16" s="21"/>
      <c r="P16" s="22"/>
      <c r="Q16" s="14"/>
      <c r="R16" s="14"/>
      <c r="S16" s="14"/>
      <c r="T16" s="14"/>
      <c r="U16" s="14"/>
      <c r="V16" s="14"/>
      <c r="W16" s="24"/>
      <c r="X16" s="20"/>
      <c r="Y16" s="22"/>
      <c r="Z16" s="14"/>
      <c r="AA16" s="14"/>
      <c r="AB16" s="14"/>
      <c r="AC16" s="14"/>
      <c r="AD16" s="14"/>
      <c r="AE16" s="14"/>
      <c r="AF16" s="24"/>
      <c r="AG16" s="20"/>
      <c r="AH16" s="22"/>
      <c r="AI16" s="14"/>
      <c r="AJ16" s="14"/>
      <c r="AK16" s="14"/>
      <c r="AL16" s="14"/>
      <c r="AM16" s="14"/>
      <c r="AN16" s="14"/>
      <c r="AO16" s="24"/>
      <c r="AP16" s="30"/>
      <c r="AQ16" s="22"/>
      <c r="AR16" s="14"/>
      <c r="AS16" s="14"/>
      <c r="AT16" s="14"/>
      <c r="AU16" s="14"/>
      <c r="AV16" s="14"/>
      <c r="AW16" s="14"/>
      <c r="AX16" s="24"/>
      <c r="AY16" s="33"/>
      <c r="AZ16" s="19"/>
      <c r="BA16" s="13"/>
      <c r="BB16" s="13"/>
      <c r="BC16" s="13"/>
      <c r="BD16" s="13"/>
      <c r="BE16" s="13"/>
      <c r="BF16" s="13"/>
      <c r="BG16" s="23"/>
      <c r="BH16" s="32"/>
      <c r="BI16" s="19"/>
      <c r="BJ16" s="13"/>
      <c r="BK16" s="13"/>
      <c r="BL16" s="13"/>
      <c r="BM16" s="13"/>
      <c r="BN16" s="13"/>
      <c r="BO16" s="13"/>
      <c r="BP16" s="23"/>
      <c r="BQ16" s="32"/>
    </row>
    <row r="17" ht="29" customHeight="1" spans="1:69">
      <c r="A17" s="12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20"/>
      <c r="O17" s="21"/>
      <c r="P17" s="22"/>
      <c r="Q17" s="14"/>
      <c r="R17" s="14"/>
      <c r="S17" s="14"/>
      <c r="T17" s="14"/>
      <c r="U17" s="14"/>
      <c r="V17" s="14"/>
      <c r="W17" s="24"/>
      <c r="X17" s="20"/>
      <c r="Y17" s="22"/>
      <c r="Z17" s="14"/>
      <c r="AA17" s="14"/>
      <c r="AB17" s="14"/>
      <c r="AC17" s="14"/>
      <c r="AD17" s="14"/>
      <c r="AE17" s="14"/>
      <c r="AF17" s="24"/>
      <c r="AG17" s="20"/>
      <c r="AH17" s="22"/>
      <c r="AI17" s="14"/>
      <c r="AJ17" s="14"/>
      <c r="AK17" s="14"/>
      <c r="AL17" s="14"/>
      <c r="AM17" s="14"/>
      <c r="AN17" s="14"/>
      <c r="AO17" s="24"/>
      <c r="AP17" s="30"/>
      <c r="AQ17" s="22"/>
      <c r="AR17" s="14"/>
      <c r="AS17" s="14"/>
      <c r="AT17" s="14"/>
      <c r="AU17" s="14"/>
      <c r="AV17" s="14"/>
      <c r="AW17" s="14"/>
      <c r="AX17" s="24"/>
      <c r="AY17" s="33"/>
      <c r="AZ17" s="19"/>
      <c r="BA17" s="13"/>
      <c r="BB17" s="13"/>
      <c r="BC17" s="13"/>
      <c r="BD17" s="13"/>
      <c r="BE17" s="13"/>
      <c r="BF17" s="13"/>
      <c r="BG17" s="23"/>
      <c r="BH17" s="32"/>
      <c r="BI17" s="19"/>
      <c r="BJ17" s="13"/>
      <c r="BK17" s="13"/>
      <c r="BL17" s="13"/>
      <c r="BM17" s="13"/>
      <c r="BN17" s="13"/>
      <c r="BO17" s="13"/>
      <c r="BP17" s="23"/>
      <c r="BQ17" s="32"/>
    </row>
    <row r="18" ht="29" customHeight="1" spans="1:69">
      <c r="A18" s="12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20"/>
      <c r="O18" s="21"/>
      <c r="P18" s="22"/>
      <c r="Q18" s="14"/>
      <c r="R18" s="14"/>
      <c r="S18" s="14"/>
      <c r="T18" s="14"/>
      <c r="U18" s="14"/>
      <c r="V18" s="14"/>
      <c r="W18" s="24"/>
      <c r="X18" s="20"/>
      <c r="Y18" s="22"/>
      <c r="Z18" s="14"/>
      <c r="AA18" s="14"/>
      <c r="AB18" s="14"/>
      <c r="AC18" s="14"/>
      <c r="AD18" s="14"/>
      <c r="AE18" s="14"/>
      <c r="AF18" s="24"/>
      <c r="AG18" s="20"/>
      <c r="AH18" s="22"/>
      <c r="AI18" s="14"/>
      <c r="AJ18" s="14"/>
      <c r="AK18" s="14"/>
      <c r="AL18" s="14"/>
      <c r="AM18" s="14"/>
      <c r="AN18" s="14"/>
      <c r="AO18" s="24"/>
      <c r="AP18" s="30"/>
      <c r="AQ18" s="22"/>
      <c r="AR18" s="14"/>
      <c r="AS18" s="14"/>
      <c r="AT18" s="14"/>
      <c r="AU18" s="14"/>
      <c r="AV18" s="14"/>
      <c r="AW18" s="14"/>
      <c r="AX18" s="24"/>
      <c r="AY18" s="33"/>
      <c r="AZ18" s="19"/>
      <c r="BA18" s="13"/>
      <c r="BB18" s="13"/>
      <c r="BC18" s="13"/>
      <c r="BD18" s="13"/>
      <c r="BE18" s="13"/>
      <c r="BF18" s="13"/>
      <c r="BG18" s="23"/>
      <c r="BH18" s="32"/>
      <c r="BI18" s="19"/>
      <c r="BJ18" s="13"/>
      <c r="BK18" s="13"/>
      <c r="BL18" s="13"/>
      <c r="BM18" s="13"/>
      <c r="BN18" s="13"/>
      <c r="BO18" s="13"/>
      <c r="BP18" s="23"/>
      <c r="BQ18" s="32"/>
    </row>
    <row r="19" ht="29" customHeight="1" spans="1:69">
      <c r="A19" s="12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20"/>
      <c r="O19" s="21"/>
      <c r="P19" s="22"/>
      <c r="Q19" s="14"/>
      <c r="R19" s="14"/>
      <c r="S19" s="14"/>
      <c r="T19" s="14"/>
      <c r="U19" s="14"/>
      <c r="V19" s="14"/>
      <c r="W19" s="24"/>
      <c r="X19" s="20"/>
      <c r="Y19" s="22"/>
      <c r="Z19" s="14"/>
      <c r="AA19" s="14"/>
      <c r="AB19" s="14"/>
      <c r="AC19" s="14"/>
      <c r="AD19" s="14"/>
      <c r="AE19" s="14"/>
      <c r="AF19" s="24"/>
      <c r="AG19" s="20"/>
      <c r="AH19" s="22"/>
      <c r="AI19" s="14"/>
      <c r="AJ19" s="14"/>
      <c r="AK19" s="14"/>
      <c r="AL19" s="14"/>
      <c r="AM19" s="14"/>
      <c r="AN19" s="14"/>
      <c r="AO19" s="24"/>
      <c r="AP19" s="30"/>
      <c r="AQ19" s="22"/>
      <c r="AR19" s="14"/>
      <c r="AS19" s="14"/>
      <c r="AT19" s="14"/>
      <c r="AU19" s="14"/>
      <c r="AV19" s="14"/>
      <c r="AW19" s="14"/>
      <c r="AX19" s="24"/>
      <c r="AY19" s="33"/>
      <c r="AZ19" s="19"/>
      <c r="BA19" s="13"/>
      <c r="BB19" s="13"/>
      <c r="BC19" s="13"/>
      <c r="BD19" s="13"/>
      <c r="BE19" s="13"/>
      <c r="BF19" s="13"/>
      <c r="BG19" s="23"/>
      <c r="BH19" s="32"/>
      <c r="BI19" s="19"/>
      <c r="BJ19" s="13"/>
      <c r="BK19" s="13"/>
      <c r="BL19" s="13"/>
      <c r="BM19" s="13"/>
      <c r="BN19" s="13"/>
      <c r="BO19" s="13"/>
      <c r="BP19" s="23"/>
      <c r="BQ19" s="32"/>
    </row>
    <row r="20" ht="29" customHeight="1" spans="1:69">
      <c r="A20" s="12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20"/>
      <c r="O20" s="21"/>
      <c r="P20" s="22"/>
      <c r="Q20" s="14"/>
      <c r="R20" s="14"/>
      <c r="S20" s="14"/>
      <c r="T20" s="14"/>
      <c r="U20" s="14"/>
      <c r="V20" s="14"/>
      <c r="W20" s="24"/>
      <c r="X20" s="20"/>
      <c r="Y20" s="22"/>
      <c r="Z20" s="14"/>
      <c r="AA20" s="14"/>
      <c r="AB20" s="14"/>
      <c r="AC20" s="14"/>
      <c r="AD20" s="14"/>
      <c r="AE20" s="14"/>
      <c r="AF20" s="24"/>
      <c r="AG20" s="20"/>
      <c r="AH20" s="22"/>
      <c r="AI20" s="14"/>
      <c r="AJ20" s="14"/>
      <c r="AK20" s="14"/>
      <c r="AL20" s="14"/>
      <c r="AM20" s="14"/>
      <c r="AN20" s="14"/>
      <c r="AO20" s="24"/>
      <c r="AP20" s="30"/>
      <c r="AQ20" s="22"/>
      <c r="AR20" s="14"/>
      <c r="AS20" s="14"/>
      <c r="AT20" s="14"/>
      <c r="AU20" s="14"/>
      <c r="AV20" s="14"/>
      <c r="AW20" s="14"/>
      <c r="AX20" s="24"/>
      <c r="AY20" s="33"/>
      <c r="AZ20" s="19"/>
      <c r="BA20" s="13"/>
      <c r="BB20" s="13"/>
      <c r="BC20" s="13"/>
      <c r="BD20" s="13"/>
      <c r="BE20" s="13"/>
      <c r="BF20" s="13"/>
      <c r="BG20" s="23"/>
      <c r="BH20" s="32"/>
      <c r="BI20" s="19"/>
      <c r="BJ20" s="13"/>
      <c r="BK20" s="13"/>
      <c r="BL20" s="13"/>
      <c r="BM20" s="13"/>
      <c r="BN20" s="13"/>
      <c r="BO20" s="13"/>
      <c r="BP20" s="23"/>
      <c r="BQ20" s="32"/>
    </row>
    <row r="21" ht="29" customHeight="1" spans="1:69">
      <c r="A21" s="12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20"/>
      <c r="O21" s="21"/>
      <c r="P21" s="22"/>
      <c r="Q21" s="14"/>
      <c r="R21" s="14"/>
      <c r="S21" s="14"/>
      <c r="T21" s="14"/>
      <c r="U21" s="14"/>
      <c r="V21" s="14"/>
      <c r="W21" s="24"/>
      <c r="X21" s="20"/>
      <c r="Y21" s="22"/>
      <c r="Z21" s="14"/>
      <c r="AA21" s="14"/>
      <c r="AB21" s="14"/>
      <c r="AC21" s="14"/>
      <c r="AD21" s="14"/>
      <c r="AE21" s="14"/>
      <c r="AF21" s="24"/>
      <c r="AG21" s="20"/>
      <c r="AH21" s="22"/>
      <c r="AI21" s="14"/>
      <c r="AJ21" s="14"/>
      <c r="AK21" s="14"/>
      <c r="AL21" s="14"/>
      <c r="AM21" s="14"/>
      <c r="AN21" s="14"/>
      <c r="AO21" s="24"/>
      <c r="AP21" s="30"/>
      <c r="AQ21" s="22"/>
      <c r="AR21" s="14"/>
      <c r="AS21" s="14"/>
      <c r="AT21" s="14"/>
      <c r="AU21" s="14"/>
      <c r="AV21" s="14"/>
      <c r="AW21" s="14"/>
      <c r="AX21" s="24"/>
      <c r="AY21" s="33"/>
      <c r="AZ21" s="19"/>
      <c r="BA21" s="13"/>
      <c r="BB21" s="13"/>
      <c r="BC21" s="13"/>
      <c r="BD21" s="13"/>
      <c r="BE21" s="13"/>
      <c r="BF21" s="13"/>
      <c r="BG21" s="23"/>
      <c r="BH21" s="32"/>
      <c r="BI21" s="19"/>
      <c r="BJ21" s="13"/>
      <c r="BK21" s="13"/>
      <c r="BL21" s="13"/>
      <c r="BM21" s="13"/>
      <c r="BN21" s="13"/>
      <c r="BO21" s="13"/>
      <c r="BP21" s="23"/>
      <c r="BQ21" s="32"/>
    </row>
    <row r="22" ht="29" customHeight="1" spans="1:69">
      <c r="A22" s="12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20"/>
      <c r="O22" s="21"/>
      <c r="P22" s="22"/>
      <c r="Q22" s="14"/>
      <c r="R22" s="14"/>
      <c r="S22" s="14"/>
      <c r="T22" s="14"/>
      <c r="U22" s="14"/>
      <c r="V22" s="14"/>
      <c r="W22" s="24"/>
      <c r="X22" s="20"/>
      <c r="Y22" s="22"/>
      <c r="Z22" s="14"/>
      <c r="AA22" s="14"/>
      <c r="AB22" s="14"/>
      <c r="AC22" s="14"/>
      <c r="AD22" s="14"/>
      <c r="AE22" s="14"/>
      <c r="AF22" s="24"/>
      <c r="AG22" s="20"/>
      <c r="AH22" s="22"/>
      <c r="AI22" s="14"/>
      <c r="AJ22" s="14"/>
      <c r="AK22" s="14"/>
      <c r="AL22" s="14"/>
      <c r="AM22" s="14"/>
      <c r="AN22" s="14"/>
      <c r="AO22" s="24"/>
      <c r="AP22" s="30"/>
      <c r="AQ22" s="22"/>
      <c r="AR22" s="14"/>
      <c r="AS22" s="14"/>
      <c r="AT22" s="14"/>
      <c r="AU22" s="14"/>
      <c r="AV22" s="14"/>
      <c r="AW22" s="14"/>
      <c r="AX22" s="24"/>
      <c r="AY22" s="33"/>
      <c r="AZ22" s="19"/>
      <c r="BA22" s="13"/>
      <c r="BB22" s="13"/>
      <c r="BC22" s="13"/>
      <c r="BD22" s="13"/>
      <c r="BE22" s="13"/>
      <c r="BF22" s="13"/>
      <c r="BG22" s="23"/>
      <c r="BH22" s="32"/>
      <c r="BI22" s="19"/>
      <c r="BJ22" s="13"/>
      <c r="BK22" s="13"/>
      <c r="BL22" s="13"/>
      <c r="BM22" s="13"/>
      <c r="BN22" s="13"/>
      <c r="BO22" s="13"/>
      <c r="BP22" s="23"/>
      <c r="BQ22" s="32"/>
    </row>
    <row r="23" ht="29" customHeight="1" spans="1:69">
      <c r="A23" s="12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20"/>
      <c r="O23" s="21"/>
      <c r="P23" s="22"/>
      <c r="Q23" s="14"/>
      <c r="R23" s="14"/>
      <c r="S23" s="14"/>
      <c r="T23" s="14"/>
      <c r="U23" s="14"/>
      <c r="V23" s="14"/>
      <c r="W23" s="24"/>
      <c r="X23" s="20"/>
      <c r="Y23" s="22"/>
      <c r="Z23" s="14"/>
      <c r="AA23" s="14"/>
      <c r="AB23" s="14"/>
      <c r="AC23" s="14"/>
      <c r="AD23" s="14"/>
      <c r="AE23" s="14"/>
      <c r="AF23" s="24"/>
      <c r="AG23" s="20"/>
      <c r="AH23" s="22"/>
      <c r="AI23" s="14"/>
      <c r="AJ23" s="14"/>
      <c r="AK23" s="14"/>
      <c r="AL23" s="14"/>
      <c r="AM23" s="14"/>
      <c r="AN23" s="14"/>
      <c r="AO23" s="24"/>
      <c r="AP23" s="30"/>
      <c r="AQ23" s="22"/>
      <c r="AR23" s="14"/>
      <c r="AS23" s="14"/>
      <c r="AT23" s="14"/>
      <c r="AU23" s="14"/>
      <c r="AV23" s="14"/>
      <c r="AW23" s="14"/>
      <c r="AX23" s="24"/>
      <c r="AY23" s="33"/>
      <c r="AZ23" s="19"/>
      <c r="BA23" s="13"/>
      <c r="BB23" s="13"/>
      <c r="BC23" s="13"/>
      <c r="BD23" s="13"/>
      <c r="BE23" s="13"/>
      <c r="BF23" s="13"/>
      <c r="BG23" s="23"/>
      <c r="BH23" s="32"/>
      <c r="BI23" s="19"/>
      <c r="BJ23" s="13"/>
      <c r="BK23" s="13"/>
      <c r="BL23" s="13"/>
      <c r="BM23" s="13"/>
      <c r="BN23" s="13"/>
      <c r="BO23" s="13"/>
      <c r="BP23" s="23"/>
      <c r="BQ23" s="32"/>
    </row>
    <row r="24" ht="29" customHeight="1" spans="1:69">
      <c r="A24" s="12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20"/>
      <c r="O24" s="21"/>
      <c r="P24" s="22"/>
      <c r="Q24" s="14"/>
      <c r="R24" s="14"/>
      <c r="S24" s="14"/>
      <c r="T24" s="14"/>
      <c r="U24" s="14"/>
      <c r="V24" s="14"/>
      <c r="W24" s="24"/>
      <c r="X24" s="20"/>
      <c r="Y24" s="22"/>
      <c r="Z24" s="14"/>
      <c r="AA24" s="14"/>
      <c r="AB24" s="14"/>
      <c r="AC24" s="14"/>
      <c r="AD24" s="14"/>
      <c r="AE24" s="14"/>
      <c r="AF24" s="24"/>
      <c r="AG24" s="20"/>
      <c r="AH24" s="22"/>
      <c r="AI24" s="14"/>
      <c r="AJ24" s="14"/>
      <c r="AK24" s="14"/>
      <c r="AL24" s="14"/>
      <c r="AM24" s="14"/>
      <c r="AN24" s="14"/>
      <c r="AO24" s="24"/>
      <c r="AP24" s="30"/>
      <c r="AQ24" s="22"/>
      <c r="AR24" s="14"/>
      <c r="AS24" s="14"/>
      <c r="AT24" s="14"/>
      <c r="AU24" s="14"/>
      <c r="AV24" s="14"/>
      <c r="AW24" s="14"/>
      <c r="AX24" s="24"/>
      <c r="AY24" s="33"/>
      <c r="AZ24" s="19"/>
      <c r="BA24" s="13"/>
      <c r="BB24" s="13"/>
      <c r="BC24" s="13"/>
      <c r="BD24" s="13"/>
      <c r="BE24" s="13"/>
      <c r="BF24" s="13"/>
      <c r="BG24" s="23"/>
      <c r="BH24" s="32"/>
      <c r="BI24" s="19"/>
      <c r="BJ24" s="13"/>
      <c r="BK24" s="13"/>
      <c r="BL24" s="13"/>
      <c r="BM24" s="13"/>
      <c r="BN24" s="13"/>
      <c r="BO24" s="13"/>
      <c r="BP24" s="23"/>
      <c r="BQ24" s="32"/>
    </row>
    <row r="25" ht="29" customHeight="1"/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</sheetData>
  <autoFilter ref="A2:BZ14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K3" sqref="K3"/>
    </sheetView>
  </sheetViews>
  <sheetFormatPr defaultColWidth="9.23076923076923" defaultRowHeight="16.5"/>
  <sheetData>
    <row r="1" spans="1:1">
      <c r="A1" s="1" t="s">
        <v>196</v>
      </c>
    </row>
    <row r="17" spans="1:1">
      <c r="A17" s="1" t="s">
        <v>197</v>
      </c>
    </row>
    <row r="18" spans="1:1">
      <c r="A18" s="1" t="s">
        <v>198</v>
      </c>
    </row>
    <row r="19" spans="1:1">
      <c r="A19" s="1" t="s">
        <v>199</v>
      </c>
    </row>
    <row r="32" spans="1:1">
      <c r="A32" s="1" t="s">
        <v>200</v>
      </c>
    </row>
    <row r="53" spans="1:1">
      <c r="A53" s="1" t="s">
        <v>201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2024-04-03T06:25:29Z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2052-12.1.0.16417</vt:lpwstr>
  </property>
  <property fmtid="{D5CDD505-2E9C-101B-9397-08002B2CF9AE}" pid="3" name="ICV">
    <vt:lpwstr>C39D602787C34CFC8BE5677E88F67E18_12</vt:lpwstr>
  </property>
</Properties>
</file>