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98" name="ID_A6EFE234D767408D8CB42FE4657DE9F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982928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<sst xmlns="http://schemas.openxmlformats.org/spreadsheetml/2006/main" count="635" uniqueCount="172">
  <si>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</si>
  <si>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</si>
  <si>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</si>
  <si>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</si>
  <si>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</si>
  <si>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</si>
  <si>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</si>
  <si>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</si>
  <si>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</si>
  <si>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</si>
  <si>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</si>
  <si>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</si>
  <si>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</si>
  <si>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</si>
  <si>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</si>
  <si>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RY20240315002</t>
  </si>
  <si>
    <t>南浦正品仓</t>
  </si>
  <si>
    <t>C104S-0165-A1WH</t>
  </si>
  <si>
    <t>C104S-0165-A1WHM</t>
  </si>
  <si>
    <t>正品</t>
  </si>
  <si>
    <t>2024-03-15</t>
  </si>
  <si>
    <t>广州</t>
  </si>
  <si>
    <t>C104S-0165-A1WHS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</si>
  <si>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</si>
  <si>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</si>
  <si>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</si>
  <si>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</si>
  <si>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</si>
  <si>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</si>
  <si>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</si>
  <si>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</si>
  <si>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</si>
  <si>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</si>
  <si>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</si>
  <si>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</si>
  <si>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</si>
  <si>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</si>
  <si>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</si>
  <si>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</si>
  <si>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</si>
  <si>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</si>
  <si>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</si>
  <si>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</si>
  <si>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</si>
  <si>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</si>
  <si>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</si>
  <si>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</si>
  <si>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</si>
  <si>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</si>
  <si>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</si>
  <si>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</si>
  <si>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</si>
  <si>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</si>
  <si>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</si>
  <si>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</si>
  <si>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</si>
  <si>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</si>
  <si>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</si>
  <si>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</si>
  <si>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</si>
  <si>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RY20240315001</t>
  </si>
  <si>
    <t>CW501CC0032</t>
  </si>
  <si>
    <t>小香外套</t>
  </si>
  <si>
    <t>森羽</t>
  </si>
  <si>
    <t>400042</t>
  </si>
  <si>
    <t>462</t>
  </si>
  <si>
    <t>9240</t>
  </si>
  <si>
    <t>L</t>
  </si>
  <si>
    <t>全时段</t>
  </si>
  <si>
    <t>MO20231212357</t>
  </si>
  <si>
    <t>CHESTER CHARLES</t>
  </si>
  <si>
    <t>首单</t>
  </si>
  <si>
    <t>CW501CC0032W0L</t>
  </si>
  <si>
    <t>本白</t>
  </si>
  <si>
    <t>FOB</t>
  </si>
  <si>
    <t>韦秋霞</t>
  </si>
  <si>
    <t>23100</t>
  </si>
  <si>
    <t>CW501CC0032W0M</t>
  </si>
  <si>
    <t>19866</t>
  </si>
  <si>
    <t>CW501CC0032W0S</t>
  </si>
  <si>
    <t>2310</t>
  </si>
  <si>
    <t>XL</t>
  </si>
  <si>
    <t>CW501CC0032W0XL</t>
  </si>
  <si>
    <t>短袖圆领T恤</t>
  </si>
  <si>
    <t>利步瑞</t>
  </si>
  <si>
    <t>400018</t>
  </si>
  <si>
    <t>307.63</t>
  </si>
  <si>
    <t>1845.78</t>
  </si>
  <si>
    <t>MO20231227010</t>
  </si>
  <si>
    <t>翻单2</t>
  </si>
  <si>
    <t>尾数</t>
  </si>
  <si>
    <t>赖清友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</si>
  <si>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</si>
  <si>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</si>
  <si>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</si>
  <si>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</si>
  <si>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</si>
  <si>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</si>
  <si>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</si>
  <si>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</si>
  <si>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</si>
  <si>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</si>
  <si>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</si>
  <si>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</si>
  <si>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</si>
  <si>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</si>
  <si>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</si>
  <si>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</si>
  <si>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</si>
  <si>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</si>
  <si>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</si>
  <si>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</si>
  <si>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</si>
  <si>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</si>
  <si>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</si>
  <si>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</si>
  <si>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</si>
  <si>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</si>
  <si>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</si>
  <si>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</si>
  <si>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</si>
  <si>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</si>
  <si>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</si>
  <si>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</si>
  <si>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</si>
  <si>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</si>
  <si>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</si>
  <si>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</si>
  <si>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</si>
  <si>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</si>
  <si>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</si>
  <si>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</si>
  <si>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</si>
  <si>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</si>
  <si>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</si>
  <si>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</si>
  <si>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</si>
  <si>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</si>
  <si>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</si>
  <si>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</si>
  <si>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</si>
  <si>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</si>
  <si>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</si>
  <si>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</si>
  <si>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</si>
  <si>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</si>
  <si>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</si>
  <si>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</si>
  <si>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</si>
  <si>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</si>
  <si>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</si>
  <si>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</si>
  <si>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</si>
  <si>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</si>
  <si>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</si>
  <si>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广州期货仓</t>
  </si>
  <si>
    <t>香港</t>
  </si>
  <si>
    <t>南浦拍照样衣仓</t>
  </si>
  <si>
    <t>大货样衣仓</t>
  </si>
  <si>
    <t>武汉</t>
  </si>
  <si>
    <t>香港仓</t>
  </si>
  <si>
    <t>返单</t>
  </si>
  <si>
    <t>WOMEN</t>
  </si>
  <si>
    <t>T-SHIRT</t>
  </si>
  <si>
    <t>T恤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</si>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</sst>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14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6.5824421296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2-24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A6EFE234D767408D8CB42FE4657DE9F4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6">
        <s v="货号"/>
        <s v="C104S-0165-A1WH"/>
        <m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"/>
        <m/>
      </sharedItems>
    </cacheField>
    <cacheField name="M" numFmtId="0">
      <sharedItems containsBlank="1" containsNumber="1" containsInteger="1" containsMixedTypes="1" count="3">
        <s v="M"/>
        <n v="6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7"/>
        <m/>
      </sharedItems>
    </cacheField>
    <cacheField name="备注" numFmtId="0">
      <sharedItems containsBlank="1" count="3">
        <s v="备注"/>
        <s v="尾数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unt="2">
        <s v="XS"/>
        <m/>
      </sharedItems>
    </cacheField>
    <cacheField name="南浦正品仓S" numFmtId="0">
      <sharedItems containsBlank="1" containsNumber="1" containsInteger="1" containsMixedTypes="1" count="3">
        <s v="S"/>
        <n v="1"/>
        <m/>
      </sharedItems>
    </cacheField>
    <cacheField name="南浦正品仓M" numFmtId="0">
      <sharedItems containsBlank="1" containsNumber="1" containsInteger="1" containsMixedTypes="1" count="3">
        <s v="M"/>
        <n v="6"/>
        <m/>
      </sharedItems>
    </cacheField>
    <cacheField name="南浦正品仓L" numFmtId="0">
      <sharedItems containsBlank="1" count="2">
        <s v="L"/>
        <m/>
      </sharedItems>
    </cacheField>
    <cacheField name="南浦正品仓XL" numFmtId="0">
      <sharedItems containsBlank="1" count="2">
        <s v="XL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unt="2">
        <s v="F"/>
        <m/>
      </sharedItems>
    </cacheField>
    <cacheField name="南浦正品仓" numFmtId="0">
      <sharedItems containsBlank="1" containsNumber="1" containsInteger="1" containsMixedTypes="1" count="3">
        <s v="南浦正品仓"/>
        <n v="7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1"/>
    <x v="1"/>
    <x v="1"/>
    <x v="1"/>
    <x v="2"/>
    <x v="2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1"/>
    <x v="2"/>
    <x v="2"/>
    <x v="1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7">
        <item x="2"/>
        <item x="0"/>
        <item m="1" x="3"/>
        <item m="1" x="4"/>
        <item m="1" x="5"/>
        <item m="1" x="6"/>
        <item m="1" x="8"/>
        <item m="1" x="15"/>
        <item m="1" x="9"/>
        <item m="1" x="10"/>
        <item m="1" x="11"/>
        <item m="1" x="12"/>
        <item m="1" x="13"/>
        <item m="1" x="14"/>
        <item m="1" x="7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50" t="s">
        <v>0</v>
      </c>
      <c r="B1" s="51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2" t="s">
        <v>6</v>
      </c>
      <c r="H1" s="50" t="s">
        <v>7</v>
      </c>
      <c r="I1" s="50" t="s">
        <v>8</v>
      </c>
      <c r="J1" s="51" t="s">
        <v>9</v>
      </c>
      <c r="K1" s="51" t="s">
        <v>10</v>
      </c>
      <c r="L1" s="51" t="s">
        <v>11</v>
      </c>
      <c r="M1" s="51" t="s">
        <v>12</v>
      </c>
      <c r="N1" s="51" t="s">
        <v>13</v>
      </c>
      <c r="O1" s="51" t="s">
        <v>14</v>
      </c>
    </row>
    <row r="2" spans="1:9">
      <c r="A2" s="53" t="s">
        <v>15</v>
      </c>
      <c r="B2" s="53" t="s">
        <v>16</v>
      </c>
      <c r="C2" s="54" t="s">
        <v>17</v>
      </c>
      <c r="D2" s="53" t="s">
        <v>18</v>
      </c>
      <c r="E2" s="53">
        <v>6</v>
      </c>
      <c r="F2" s="53" t="s">
        <v>19</v>
      </c>
      <c r="G2" s="53"/>
      <c r="H2" s="55" t="s">
        <v>20</v>
      </c>
      <c r="I2" s="53" t="s">
        <v>21</v>
      </c>
    </row>
    <row r="3" spans="1:9">
      <c r="A3" s="53" t="s">
        <v>15</v>
      </c>
      <c r="B3" s="53" t="s">
        <v>16</v>
      </c>
      <c r="C3" s="54" t="s">
        <v>17</v>
      </c>
      <c r="D3" s="53" t="s">
        <v>22</v>
      </c>
      <c r="E3" s="53">
        <v>1</v>
      </c>
      <c r="F3" s="53" t="s">
        <v>19</v>
      </c>
      <c r="G3" s="53"/>
      <c r="H3" s="55" t="s">
        <v>20</v>
      </c>
      <c r="I3" s="53" t="s">
        <v>21</v>
      </c>
    </row>
    <row r="4" spans="1:9">
      <c r="A4" s="53"/>
      <c r="B4" s="53"/>
      <c r="C4" s="54"/>
      <c r="D4" s="53"/>
      <c r="E4" s="53"/>
      <c r="F4" s="53"/>
      <c r="G4" s="53"/>
      <c r="H4" s="55"/>
      <c r="I4" s="53"/>
    </row>
    <row r="5" spans="1:9">
      <c r="A5" s="53"/>
      <c r="B5" s="53"/>
      <c r="C5" s="54"/>
      <c r="D5" s="53"/>
      <c r="E5" s="53"/>
      <c r="F5" s="53"/>
      <c r="G5" s="53"/>
      <c r="H5" s="55"/>
      <c r="I5" s="53"/>
    </row>
    <row r="6" spans="1:9">
      <c r="A6" s="53"/>
      <c r="B6" s="53"/>
      <c r="C6" s="54"/>
      <c r="D6" s="53"/>
      <c r="E6" s="53"/>
      <c r="F6" s="53"/>
      <c r="G6" s="53"/>
      <c r="H6" s="55"/>
      <c r="I6" s="53"/>
    </row>
    <row r="7" spans="1:9">
      <c r="A7" s="53"/>
      <c r="B7" s="53"/>
      <c r="C7" s="54"/>
      <c r="D7" s="53"/>
      <c r="E7" s="53"/>
      <c r="F7" s="53"/>
      <c r="G7" s="53"/>
      <c r="H7" s="55"/>
      <c r="I7" s="53"/>
    </row>
    <row r="8" spans="1:9">
      <c r="A8" s="53"/>
      <c r="B8" s="53"/>
      <c r="C8" s="54"/>
      <c r="D8" s="53"/>
      <c r="E8" s="53"/>
      <c r="F8" s="53"/>
      <c r="G8" s="53"/>
      <c r="H8" s="55"/>
      <c r="I8" s="53"/>
    </row>
    <row r="9" spans="1:9">
      <c r="A9" s="53"/>
      <c r="B9" s="53"/>
      <c r="C9" s="54"/>
      <c r="D9" s="53"/>
      <c r="E9" s="53"/>
      <c r="F9" s="53"/>
      <c r="G9" s="53"/>
      <c r="H9" s="55"/>
      <c r="I9" s="53"/>
    </row>
    <row r="10" spans="1:9">
      <c r="A10" s="53"/>
      <c r="B10" s="53"/>
      <c r="C10" s="54"/>
      <c r="D10" s="53"/>
      <c r="E10" s="53"/>
      <c r="F10" s="53"/>
      <c r="G10" s="53"/>
      <c r="H10" s="55"/>
      <c r="I10" s="53"/>
    </row>
    <row r="11" spans="1:9">
      <c r="A11" s="53"/>
      <c r="B11" s="53"/>
      <c r="C11" s="54"/>
      <c r="D11" s="53"/>
      <c r="E11" s="53"/>
      <c r="F11" s="53"/>
      <c r="G11" s="53"/>
      <c r="H11" s="55"/>
      <c r="I11" s="53"/>
    </row>
    <row r="12" spans="1:9">
      <c r="A12" s="53"/>
      <c r="B12" s="53"/>
      <c r="C12" s="54"/>
      <c r="D12" s="53"/>
      <c r="E12" s="53"/>
      <c r="F12" s="53"/>
      <c r="G12" s="53"/>
      <c r="H12" s="55"/>
      <c r="I12" s="53"/>
    </row>
    <row r="13" spans="1:9">
      <c r="A13" s="53"/>
      <c r="B13" s="53"/>
      <c r="C13" s="54"/>
      <c r="D13" s="53"/>
      <c r="E13" s="53"/>
      <c r="F13" s="53"/>
      <c r="G13" s="53"/>
      <c r="H13" s="53"/>
      <c r="I13" s="53"/>
    </row>
    <row r="14" spans="1:9">
      <c r="A14" s="53"/>
      <c r="B14" s="53"/>
      <c r="C14" s="54"/>
      <c r="D14" s="53"/>
      <c r="E14" s="53"/>
      <c r="F14" s="53"/>
      <c r="G14" s="53"/>
      <c r="H14" s="53"/>
      <c r="I14" s="53"/>
    </row>
    <row r="15" spans="1:9">
      <c r="A15" s="53"/>
      <c r="B15" s="53"/>
      <c r="C15" s="54"/>
      <c r="D15" s="53"/>
      <c r="E15" s="53"/>
      <c r="F15" s="53"/>
      <c r="G15" s="53"/>
      <c r="H15" s="53"/>
      <c r="I15" s="53"/>
    </row>
    <row r="16" spans="1:9">
      <c r="A16" s="53"/>
      <c r="B16" s="53"/>
      <c r="C16" s="54"/>
      <c r="D16" s="53"/>
      <c r="E16" s="53"/>
      <c r="F16" s="53"/>
      <c r="G16" s="53"/>
      <c r="H16" s="53"/>
      <c r="I16" s="53"/>
    </row>
    <row r="17" spans="1:9">
      <c r="A17" s="53"/>
      <c r="B17" s="53"/>
      <c r="C17" s="54"/>
      <c r="D17" s="53"/>
      <c r="E17" s="53"/>
      <c r="F17" s="53"/>
      <c r="G17" s="53"/>
      <c r="H17" s="53"/>
      <c r="I17" s="53"/>
    </row>
    <row r="18" spans="1:9">
      <c r="A18" s="53"/>
      <c r="B18" s="53"/>
      <c r="C18" s="54"/>
      <c r="D18" s="53"/>
      <c r="E18" s="53"/>
      <c r="F18" s="53"/>
      <c r="G18" s="53"/>
      <c r="H18" s="53"/>
      <c r="I18" s="53"/>
    </row>
    <row r="19" spans="1:9">
      <c r="A19" s="53"/>
      <c r="B19" s="53"/>
      <c r="C19" s="54"/>
      <c r="D19" s="53"/>
      <c r="E19" s="53"/>
      <c r="F19" s="53"/>
      <c r="G19" s="53"/>
      <c r="H19" s="53"/>
      <c r="I19" s="53"/>
    </row>
    <row r="20" spans="1:9">
      <c r="A20" s="53"/>
      <c r="B20" s="53"/>
      <c r="C20" s="54"/>
      <c r="D20" s="53"/>
      <c r="E20" s="53"/>
      <c r="F20" s="53"/>
      <c r="G20" s="53"/>
      <c r="H20" s="53"/>
      <c r="I20" s="53"/>
    </row>
    <row r="21" spans="1:9">
      <c r="A21" s="53"/>
      <c r="B21" s="53"/>
      <c r="C21" s="54"/>
      <c r="D21" s="53"/>
      <c r="E21" s="53"/>
      <c r="F21" s="53"/>
      <c r="G21" s="53"/>
      <c r="H21" s="53"/>
      <c r="I21" s="53"/>
    </row>
    <row r="22" spans="1:9">
      <c r="A22" s="53"/>
      <c r="B22" s="53"/>
      <c r="C22" s="54"/>
      <c r="D22" s="53"/>
      <c r="E22" s="53"/>
      <c r="F22" s="53"/>
      <c r="G22" s="53"/>
      <c r="H22" s="53"/>
      <c r="I22" s="53"/>
    </row>
    <row r="23" spans="1:9">
      <c r="A23" s="53"/>
      <c r="B23" s="53"/>
      <c r="C23" s="54"/>
      <c r="D23" s="53"/>
      <c r="E23" s="53"/>
      <c r="F23" s="53"/>
      <c r="G23" s="53"/>
      <c r="H23" s="53"/>
      <c r="I23" s="53"/>
    </row>
    <row r="24" spans="1:9">
      <c r="A24" s="53"/>
      <c r="B24" s="53"/>
      <c r="C24" s="54"/>
      <c r="D24" s="53"/>
      <c r="E24" s="53"/>
      <c r="F24" s="53"/>
      <c r="G24" s="53"/>
      <c r="H24" s="53"/>
      <c r="I24" s="53"/>
    </row>
    <row r="25" spans="1:9">
      <c r="A25" s="53"/>
      <c r="B25" s="53"/>
      <c r="C25" s="54"/>
      <c r="D25" s="53"/>
      <c r="E25" s="53"/>
      <c r="F25" s="53"/>
      <c r="G25" s="53"/>
      <c r="H25" s="53"/>
      <c r="I25" s="53"/>
    </row>
    <row r="26" spans="1:9">
      <c r="A26" s="53"/>
      <c r="B26" s="53"/>
      <c r="C26" s="54"/>
      <c r="D26" s="53"/>
      <c r="E26" s="53"/>
      <c r="F26" s="53"/>
      <c r="G26" s="53"/>
      <c r="H26" s="53"/>
      <c r="I26" s="53"/>
    </row>
    <row r="27" spans="1:9">
      <c r="A27" s="53"/>
      <c r="B27" s="53"/>
      <c r="C27" s="54"/>
      <c r="D27" s="53"/>
      <c r="E27" s="53"/>
      <c r="F27" s="53"/>
      <c r="G27" s="53"/>
      <c r="H27" s="53"/>
      <c r="I27" s="53"/>
    </row>
    <row r="28" spans="1:9">
      <c r="A28" s="53"/>
      <c r="B28" s="53"/>
      <c r="C28" s="54"/>
      <c r="D28" s="53"/>
      <c r="E28" s="53"/>
      <c r="F28" s="53"/>
      <c r="G28" s="53"/>
      <c r="H28" s="53"/>
      <c r="I28" s="53"/>
    </row>
    <row r="29" spans="1:9">
      <c r="A29" s="53"/>
      <c r="B29" s="53"/>
      <c r="C29" s="54"/>
      <c r="D29" s="53"/>
      <c r="E29" s="53"/>
      <c r="F29" s="53"/>
      <c r="G29" s="53"/>
      <c r="H29" s="53"/>
      <c r="I29" s="53"/>
    </row>
    <row r="30" spans="1:9">
      <c r="A30" s="53"/>
      <c r="B30" s="53"/>
      <c r="C30" s="54"/>
      <c r="D30" s="53"/>
      <c r="E30" s="53"/>
      <c r="F30" s="53"/>
      <c r="G30" s="53"/>
      <c r="H30" s="53"/>
      <c r="I30" s="53"/>
    </row>
    <row r="31" spans="1:9">
      <c r="A31" s="53"/>
      <c r="B31" s="53"/>
      <c r="C31" s="54"/>
      <c r="D31" s="53"/>
      <c r="E31" s="53"/>
      <c r="F31" s="53"/>
      <c r="G31" s="53"/>
      <c r="H31" s="53"/>
      <c r="I31" s="53"/>
    </row>
    <row r="32" spans="1:9">
      <c r="A32" s="53"/>
      <c r="B32" s="53"/>
      <c r="C32" s="54"/>
      <c r="D32" s="53"/>
      <c r="E32" s="53"/>
      <c r="F32" s="53"/>
      <c r="G32" s="53"/>
      <c r="H32" s="53"/>
      <c r="I32" s="53"/>
    </row>
    <row r="33" spans="1:9">
      <c r="A33" s="53"/>
      <c r="B33" s="53"/>
      <c r="C33" s="54"/>
      <c r="D33" s="53"/>
      <c r="E33" s="53"/>
      <c r="F33" s="53"/>
      <c r="G33" s="53"/>
      <c r="H33" s="53"/>
      <c r="I33" s="53"/>
    </row>
    <row r="34" spans="1:9">
      <c r="A34" s="53"/>
      <c r="B34" s="53"/>
      <c r="C34" s="54"/>
      <c r="D34" s="53"/>
      <c r="E34" s="53"/>
      <c r="F34" s="53"/>
      <c r="G34" s="53"/>
      <c r="H34" s="53"/>
      <c r="I34" s="53"/>
    </row>
    <row r="35" spans="1:9">
      <c r="A35" s="53"/>
      <c r="B35" s="53"/>
      <c r="C35" s="54"/>
      <c r="D35" s="53"/>
      <c r="E35" s="53"/>
      <c r="F35" s="53"/>
      <c r="G35" s="53"/>
      <c r="H35" s="53"/>
      <c r="I35" s="53"/>
    </row>
    <row r="36" spans="1:9">
      <c r="A36" s="53"/>
      <c r="B36" s="53"/>
      <c r="C36" s="54"/>
      <c r="D36" s="53"/>
      <c r="E36" s="53"/>
      <c r="F36" s="53"/>
      <c r="G36" s="53"/>
      <c r="H36" s="53"/>
      <c r="I36" s="53"/>
    </row>
    <row r="37" spans="1:9">
      <c r="A37" s="53"/>
      <c r="B37" s="53"/>
      <c r="C37" s="54"/>
      <c r="D37" s="53"/>
      <c r="E37" s="53"/>
      <c r="F37" s="53"/>
      <c r="G37" s="53"/>
      <c r="H37" s="53"/>
      <c r="I37" s="53"/>
    </row>
    <row r="38" spans="1:9">
      <c r="A38" s="53"/>
      <c r="B38" s="53"/>
      <c r="C38" s="54"/>
      <c r="D38" s="53"/>
      <c r="E38" s="53"/>
      <c r="F38" s="53"/>
      <c r="G38" s="53"/>
      <c r="H38" s="53"/>
      <c r="I38" s="53"/>
    </row>
    <row r="39" spans="1:9">
      <c r="A39" s="53"/>
      <c r="B39" s="53"/>
      <c r="C39" s="54"/>
      <c r="D39" s="53"/>
      <c r="E39" s="53"/>
      <c r="F39" s="53"/>
      <c r="G39" s="53"/>
      <c r="H39" s="53"/>
      <c r="I39" s="53"/>
    </row>
    <row r="40" spans="1:9">
      <c r="A40" s="53"/>
      <c r="B40" s="53"/>
      <c r="C40" s="54"/>
      <c r="D40" s="53"/>
      <c r="E40" s="53"/>
      <c r="F40" s="53"/>
      <c r="G40" s="53"/>
      <c r="H40" s="53"/>
      <c r="I40" s="53"/>
    </row>
    <row r="41" spans="1:9">
      <c r="A41" s="53"/>
      <c r="B41" s="53"/>
      <c r="C41" s="54"/>
      <c r="D41" s="53"/>
      <c r="E41" s="53"/>
      <c r="F41" s="53"/>
      <c r="G41" s="53"/>
      <c r="H41" s="53"/>
      <c r="I41" s="53"/>
    </row>
    <row r="42" spans="1:9">
      <c r="A42" s="53"/>
      <c r="B42" s="53"/>
      <c r="C42" s="54"/>
      <c r="D42" s="53"/>
      <c r="E42" s="53"/>
      <c r="F42" s="53"/>
      <c r="G42" s="53"/>
      <c r="H42" s="53"/>
      <c r="I42" s="53"/>
    </row>
    <row r="43" spans="1:9">
      <c r="A43" s="53"/>
      <c r="B43" s="53"/>
      <c r="C43" s="54"/>
      <c r="D43" s="53"/>
      <c r="E43" s="53"/>
      <c r="F43" s="53"/>
      <c r="G43" s="53"/>
      <c r="H43" s="53"/>
      <c r="I43" s="53"/>
    </row>
    <row r="44" spans="1:9">
      <c r="A44" s="53"/>
      <c r="B44" s="53"/>
      <c r="C44" s="54"/>
      <c r="D44" s="53"/>
      <c r="E44" s="53"/>
      <c r="F44" s="53"/>
      <c r="G44" s="53"/>
      <c r="H44" s="53"/>
      <c r="I44" s="53"/>
    </row>
    <row r="45" spans="1:9">
      <c r="A45" s="53"/>
      <c r="B45" s="53"/>
      <c r="C45" s="54"/>
      <c r="D45" s="53"/>
      <c r="E45" s="53"/>
      <c r="F45" s="53"/>
      <c r="G45" s="53"/>
      <c r="H45" s="53"/>
      <c r="I45" s="53"/>
    </row>
    <row r="46" spans="1:9">
      <c r="A46" s="53"/>
      <c r="B46" s="53"/>
      <c r="C46" s="54"/>
      <c r="D46" s="53"/>
      <c r="E46" s="53"/>
      <c r="F46" s="53"/>
      <c r="G46" s="53"/>
      <c r="H46" s="53"/>
      <c r="I46" s="53"/>
    </row>
    <row r="47" spans="1:9">
      <c r="A47" s="53"/>
      <c r="B47" s="53"/>
      <c r="C47" s="54"/>
      <c r="D47" s="53"/>
      <c r="E47" s="53"/>
      <c r="F47" s="53"/>
      <c r="G47" s="53"/>
      <c r="H47" s="53"/>
      <c r="I47" s="53"/>
    </row>
    <row r="48" spans="1:9">
      <c r="A48" s="53"/>
      <c r="B48" s="53"/>
      <c r="C48" s="54"/>
      <c r="D48" s="53"/>
      <c r="E48" s="53"/>
      <c r="F48" s="53"/>
      <c r="G48" s="53"/>
      <c r="H48" s="53"/>
      <c r="I48" s="53"/>
    </row>
    <row r="49" spans="1:9">
      <c r="A49" s="53"/>
      <c r="B49" s="53"/>
      <c r="C49" s="54"/>
      <c r="D49" s="53"/>
      <c r="E49" s="53"/>
      <c r="F49" s="53"/>
      <c r="G49" s="53"/>
      <c r="H49" s="53"/>
      <c r="I49" s="53"/>
    </row>
    <row r="50" spans="1:9">
      <c r="A50" s="53"/>
      <c r="B50" s="53"/>
      <c r="C50" s="54"/>
      <c r="D50" s="53"/>
      <c r="E50" s="53"/>
      <c r="F50" s="53"/>
      <c r="G50" s="53"/>
      <c r="H50" s="53"/>
      <c r="I50" s="53"/>
    </row>
    <row r="51" spans="1:9">
      <c r="A51" s="53"/>
      <c r="B51" s="53"/>
      <c r="C51" s="54"/>
      <c r="D51" s="53"/>
      <c r="E51" s="53"/>
      <c r="F51" s="53"/>
      <c r="G51" s="53"/>
      <c r="H51" s="53"/>
      <c r="I51" s="53"/>
    </row>
    <row r="52" spans="1:9">
      <c r="A52" s="53"/>
      <c r="B52" s="53"/>
      <c r="C52" s="54"/>
      <c r="D52" s="53"/>
      <c r="E52" s="53"/>
      <c r="F52" s="53"/>
      <c r="G52" s="53"/>
      <c r="H52" s="53"/>
      <c r="I52" s="53"/>
    </row>
    <row r="53" spans="1:9">
      <c r="A53" s="53"/>
      <c r="B53" s="53"/>
      <c r="C53" s="54"/>
      <c r="D53" s="53"/>
      <c r="E53" s="53"/>
      <c r="F53" s="53"/>
      <c r="G53" s="53"/>
      <c r="H53" s="53"/>
      <c r="I53" s="53"/>
    </row>
    <row r="54" spans="1:9">
      <c r="A54" s="53"/>
      <c r="B54" s="53"/>
      <c r="C54" s="54"/>
      <c r="D54" s="53"/>
      <c r="E54" s="53"/>
      <c r="F54" s="53"/>
      <c r="G54" s="53"/>
      <c r="H54" s="53"/>
      <c r="I54" s="53"/>
    </row>
    <row r="55" spans="1:9">
      <c r="A55" s="53"/>
      <c r="B55" s="53"/>
      <c r="C55" s="54"/>
      <c r="D55" s="53"/>
      <c r="E55" s="53"/>
      <c r="F55" s="53"/>
      <c r="G55" s="53"/>
      <c r="H55" s="53"/>
      <c r="I55" s="53"/>
    </row>
    <row r="56" spans="1:9">
      <c r="A56" s="53"/>
      <c r="B56" s="53"/>
      <c r="C56" s="54"/>
      <c r="D56" s="53"/>
      <c r="E56" s="53"/>
      <c r="F56" s="53"/>
      <c r="G56" s="53"/>
      <c r="H56" s="53"/>
      <c r="I56" s="53"/>
    </row>
    <row r="57" spans="1:9">
      <c r="A57" s="53"/>
      <c r="B57" s="53"/>
      <c r="C57" s="54"/>
      <c r="D57" s="53"/>
      <c r="E57" s="53"/>
      <c r="F57" s="53"/>
      <c r="G57" s="53"/>
      <c r="H57" s="53"/>
      <c r="I57" s="53"/>
    </row>
    <row r="58" spans="1:9">
      <c r="A58" s="53"/>
      <c r="B58" s="53"/>
      <c r="C58" s="54"/>
      <c r="D58" s="53"/>
      <c r="E58" s="53"/>
      <c r="F58" s="53"/>
      <c r="G58" s="53"/>
      <c r="H58" s="53"/>
      <c r="I58" s="53"/>
    </row>
    <row r="59" spans="1:9">
      <c r="A59" s="53"/>
      <c r="B59" s="53"/>
      <c r="C59" s="54"/>
      <c r="D59" s="53"/>
      <c r="E59" s="53"/>
      <c r="F59" s="53"/>
      <c r="G59" s="53"/>
      <c r="H59" s="53"/>
      <c r="I59" s="53"/>
    </row>
    <row r="60" spans="1:9">
      <c r="A60" s="53"/>
      <c r="B60" s="53"/>
      <c r="C60" s="54"/>
      <c r="D60" s="53"/>
      <c r="E60" s="53"/>
      <c r="F60" s="53"/>
      <c r="G60" s="53"/>
      <c r="H60" s="53"/>
      <c r="I60" s="53"/>
    </row>
    <row r="61" spans="1:9">
      <c r="A61" s="53"/>
      <c r="B61" s="53"/>
      <c r="C61" s="54"/>
      <c r="D61" s="53"/>
      <c r="E61" s="53"/>
      <c r="F61" s="53"/>
      <c r="G61" s="53"/>
      <c r="H61" s="53"/>
      <c r="I61" s="53"/>
    </row>
    <row r="62" spans="1:9">
      <c r="A62" s="53"/>
      <c r="B62" s="53"/>
      <c r="C62" s="54"/>
      <c r="D62" s="53"/>
      <c r="E62" s="53"/>
      <c r="F62" s="53"/>
      <c r="G62" s="53"/>
      <c r="H62" s="53"/>
      <c r="I62" s="53"/>
    </row>
    <row r="63" spans="1:9">
      <c r="A63" s="53"/>
      <c r="B63" s="53"/>
      <c r="C63" s="54"/>
      <c r="D63" s="53"/>
      <c r="E63" s="53"/>
      <c r="F63" s="53"/>
      <c r="G63" s="53"/>
      <c r="H63" s="53"/>
      <c r="I63" s="53"/>
    </row>
    <row r="64" spans="1:9">
      <c r="A64" s="53"/>
      <c r="B64" s="53"/>
      <c r="C64" s="54"/>
      <c r="D64" s="53"/>
      <c r="E64" s="53"/>
      <c r="F64" s="53"/>
      <c r="G64" s="53"/>
      <c r="H64" s="53"/>
      <c r="I64" s="53"/>
    </row>
    <row r="65" spans="1:9">
      <c r="A65" s="53"/>
      <c r="B65" s="53"/>
      <c r="C65" s="54"/>
      <c r="D65" s="53"/>
      <c r="E65" s="53"/>
      <c r="F65" s="53"/>
      <c r="G65" s="53"/>
      <c r="H65" s="53"/>
      <c r="I65" s="53"/>
    </row>
    <row r="66" spans="1:9">
      <c r="A66" s="53"/>
      <c r="B66" s="53"/>
      <c r="C66" s="54"/>
      <c r="D66" s="53"/>
      <c r="E66" s="53"/>
      <c r="F66" s="53"/>
      <c r="G66" s="53"/>
      <c r="H66" s="53"/>
      <c r="I66" s="53"/>
    </row>
    <row r="67" spans="1:9">
      <c r="A67" s="53"/>
      <c r="B67" s="53"/>
      <c r="C67" s="54"/>
      <c r="D67" s="53"/>
      <c r="E67" s="53"/>
      <c r="F67" s="53"/>
      <c r="G67" s="53"/>
      <c r="H67" s="53"/>
      <c r="I67" s="53"/>
    </row>
    <row r="68" spans="1:9">
      <c r="A68" s="53"/>
      <c r="B68" s="53"/>
      <c r="C68" s="54"/>
      <c r="D68" s="53"/>
      <c r="E68" s="53"/>
      <c r="F68" s="53"/>
      <c r="G68" s="53"/>
      <c r="H68" s="53"/>
      <c r="I68" s="53"/>
    </row>
    <row r="69" spans="1:9">
      <c r="A69" s="53"/>
      <c r="B69" s="53"/>
      <c r="C69" s="54"/>
      <c r="D69" s="53"/>
      <c r="E69" s="53"/>
      <c r="F69" s="53"/>
      <c r="G69" s="53"/>
      <c r="H69" s="53"/>
      <c r="I69" s="53"/>
    </row>
    <row r="70" spans="1:9">
      <c r="A70" s="53"/>
      <c r="B70" s="53"/>
      <c r="C70" s="54"/>
      <c r="D70" s="53"/>
      <c r="E70" s="53"/>
      <c r="F70" s="53"/>
      <c r="G70" s="53"/>
      <c r="H70" s="53"/>
      <c r="I70" s="53"/>
    </row>
    <row r="71" spans="1:9">
      <c r="A71" s="53"/>
      <c r="B71" s="53"/>
      <c r="C71" s="54"/>
      <c r="D71" s="53"/>
      <c r="E71" s="53"/>
      <c r="F71" s="53"/>
      <c r="G71" s="53"/>
      <c r="H71" s="53"/>
      <c r="I71" s="53"/>
    </row>
    <row r="72" spans="1:9">
      <c r="A72" s="53"/>
      <c r="B72" s="53"/>
      <c r="C72" s="54"/>
      <c r="D72" s="53"/>
      <c r="E72" s="53"/>
      <c r="F72" s="53"/>
      <c r="G72" s="53"/>
      <c r="H72" s="53"/>
      <c r="I72" s="53"/>
    </row>
    <row r="73" spans="1:9">
      <c r="A73" s="53"/>
      <c r="B73" s="53"/>
      <c r="C73" s="54"/>
      <c r="D73" s="53"/>
      <c r="E73" s="53"/>
      <c r="F73" s="53"/>
      <c r="G73" s="53"/>
      <c r="H73" s="53"/>
      <c r="I73" s="53"/>
    </row>
    <row r="74" spans="1:9">
      <c r="A74" s="53"/>
      <c r="B74" s="53"/>
      <c r="C74" s="54"/>
      <c r="D74" s="53"/>
      <c r="E74" s="53"/>
      <c r="F74" s="53"/>
      <c r="G74" s="53"/>
      <c r="H74" s="53"/>
      <c r="I74" s="53"/>
    </row>
    <row r="75" spans="1:9">
      <c r="A75" s="53"/>
      <c r="B75" s="53"/>
      <c r="C75" s="54"/>
      <c r="D75" s="53"/>
      <c r="E75" s="53"/>
      <c r="F75" s="53"/>
      <c r="G75" s="53"/>
      <c r="H75" s="53"/>
      <c r="I75" s="53"/>
    </row>
    <row r="76" spans="1:9">
      <c r="A76" s="53"/>
      <c r="B76" s="53"/>
      <c r="C76" s="54"/>
      <c r="D76" s="53"/>
      <c r="E76" s="53"/>
      <c r="F76" s="53"/>
      <c r="G76" s="53"/>
      <c r="H76" s="53"/>
      <c r="I76" s="53"/>
    </row>
    <row r="77" spans="1:9">
      <c r="A77" s="53"/>
      <c r="B77" s="53"/>
      <c r="C77" s="54"/>
      <c r="D77" s="53"/>
      <c r="E77" s="53"/>
      <c r="F77" s="53"/>
      <c r="G77" s="53"/>
      <c r="H77" s="53"/>
      <c r="I77" s="53"/>
    </row>
    <row r="78" spans="1:9">
      <c r="A78" s="53"/>
      <c r="B78" s="53"/>
      <c r="C78" s="54"/>
      <c r="D78" s="53"/>
      <c r="E78" s="53"/>
      <c r="F78" s="53"/>
      <c r="G78" s="53"/>
      <c r="H78" s="53"/>
      <c r="I78" s="53"/>
    </row>
    <row r="79" spans="1:9">
      <c r="A79" s="53"/>
      <c r="B79" s="53"/>
      <c r="C79" s="54"/>
      <c r="D79" s="53"/>
      <c r="E79" s="53"/>
      <c r="F79" s="53"/>
      <c r="G79" s="53"/>
      <c r="H79" s="53"/>
      <c r="I79" s="53"/>
    </row>
    <row r="80" spans="1:9">
      <c r="A80" s="53"/>
      <c r="B80" s="53"/>
      <c r="C80" s="54"/>
      <c r="D80" s="53"/>
      <c r="E80" s="53"/>
      <c r="F80" s="53"/>
      <c r="G80" s="53"/>
      <c r="H80" s="53"/>
      <c r="I80" s="53"/>
    </row>
    <row r="81" spans="1:9">
      <c r="A81" s="53"/>
      <c r="B81" s="53"/>
      <c r="C81" s="54"/>
      <c r="D81" s="53"/>
      <c r="E81" s="53"/>
      <c r="F81" s="53"/>
      <c r="G81" s="53"/>
      <c r="H81" s="53"/>
      <c r="I81" s="53"/>
    </row>
    <row r="82" spans="1:9">
      <c r="A82" s="53"/>
      <c r="B82" s="53"/>
      <c r="C82" s="54"/>
      <c r="D82" s="53"/>
      <c r="E82" s="53"/>
      <c r="F82" s="53"/>
      <c r="G82" s="53"/>
      <c r="H82" s="53"/>
      <c r="I82" s="53"/>
    </row>
    <row r="83" spans="1:9">
      <c r="A83" s="53"/>
      <c r="B83" s="53"/>
      <c r="C83" s="54"/>
      <c r="D83" s="53"/>
      <c r="E83" s="53"/>
      <c r="F83" s="53"/>
      <c r="G83" s="53"/>
      <c r="H83" s="53"/>
      <c r="I83" s="53"/>
    </row>
    <row r="84" spans="1:9">
      <c r="A84" s="53"/>
      <c r="B84" s="53"/>
      <c r="C84" s="54"/>
      <c r="D84" s="53"/>
      <c r="E84" s="53"/>
      <c r="F84" s="53"/>
      <c r="G84" s="53"/>
      <c r="H84" s="53"/>
      <c r="I84" s="53"/>
    </row>
    <row r="85" spans="1:9">
      <c r="A85" s="53"/>
      <c r="B85" s="53"/>
      <c r="C85" s="54"/>
      <c r="D85" s="53"/>
      <c r="E85" s="53"/>
      <c r="F85" s="53"/>
      <c r="G85" s="53"/>
      <c r="H85" s="53"/>
      <c r="I85" s="53"/>
    </row>
    <row r="86" spans="1:9">
      <c r="A86" s="53"/>
      <c r="B86" s="53"/>
      <c r="C86" s="54"/>
      <c r="D86" s="53"/>
      <c r="E86" s="53"/>
      <c r="F86" s="53"/>
      <c r="G86" s="53"/>
      <c r="H86" s="53"/>
      <c r="I86" s="53"/>
    </row>
    <row r="87" spans="1:9">
      <c r="A87" s="53"/>
      <c r="B87" s="53"/>
      <c r="C87" s="54"/>
      <c r="D87" s="53"/>
      <c r="E87" s="53"/>
      <c r="F87" s="53"/>
      <c r="G87" s="53"/>
      <c r="H87" s="53"/>
      <c r="I87" s="53"/>
    </row>
    <row r="88" spans="1:9">
      <c r="A88" s="53"/>
      <c r="B88" s="53"/>
      <c r="C88" s="54"/>
      <c r="D88" s="53"/>
      <c r="E88" s="53"/>
      <c r="F88" s="53"/>
      <c r="G88" s="53"/>
      <c r="H88" s="53"/>
      <c r="I88" s="53"/>
    </row>
    <row r="89" spans="1:9">
      <c r="A89" s="53"/>
      <c r="B89" s="53"/>
      <c r="C89" s="54"/>
      <c r="D89" s="53"/>
      <c r="E89" s="53"/>
      <c r="F89" s="53"/>
      <c r="G89" s="53"/>
      <c r="H89" s="53"/>
      <c r="I89" s="53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1" customFormat="1" ht="18" customHeight="1" spans="1:11">
      <c r="A1" s="41" t="s">
        <v>23</v>
      </c>
      <c r="B1" s="41" t="s">
        <v>23</v>
      </c>
      <c r="C1" s="41" t="s">
        <v>24</v>
      </c>
      <c r="D1" s="41" t="s">
        <v>23</v>
      </c>
      <c r="E1" s="41" t="s">
        <v>24</v>
      </c>
      <c r="F1" s="41" t="s">
        <v>24</v>
      </c>
      <c r="G1" s="41" t="s">
        <v>24</v>
      </c>
      <c r="H1" s="41" t="s">
        <v>24</v>
      </c>
      <c r="J1" s="41" t="s">
        <v>24</v>
      </c>
      <c r="K1" s="41" t="s">
        <v>24</v>
      </c>
    </row>
    <row r="2" s="41" customFormat="1" ht="48" customHeight="1" spans="3:11">
      <c r="C2" t="e">
        <f>_xlfn.XLOOKUP(E2,预约送货单!F:F,预约送货单!D:D)</f>
        <v>#N/A</v>
      </c>
      <c r="D2" s="43" t="s">
        <v>25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3" t="s">
        <v>26</v>
      </c>
    </row>
    <row r="3" s="42" customFormat="1" ht="33" spans="1:17">
      <c r="A3" s="44" t="s">
        <v>27</v>
      </c>
      <c r="B3" s="44" t="s">
        <v>28</v>
      </c>
      <c r="C3" s="45" t="s">
        <v>0</v>
      </c>
      <c r="D3" s="46" t="s">
        <v>1</v>
      </c>
      <c r="E3" s="45" t="s">
        <v>2</v>
      </c>
      <c r="F3" s="45" t="s">
        <v>3</v>
      </c>
      <c r="G3" s="45" t="s">
        <v>4</v>
      </c>
      <c r="H3" s="45" t="s">
        <v>5</v>
      </c>
      <c r="I3" s="48" t="s">
        <v>6</v>
      </c>
      <c r="J3" s="45" t="s">
        <v>7</v>
      </c>
      <c r="K3" s="45" t="s">
        <v>8</v>
      </c>
      <c r="L3" s="49" t="s">
        <v>9</v>
      </c>
      <c r="M3" s="49" t="s">
        <v>10</v>
      </c>
      <c r="N3" s="49" t="s">
        <v>11</v>
      </c>
      <c r="O3" s="49" t="s">
        <v>12</v>
      </c>
      <c r="P3" s="49" t="s">
        <v>13</v>
      </c>
      <c r="Q3" s="49" t="s">
        <v>14</v>
      </c>
    </row>
    <row r="4" spans="1:11">
      <c r="A4" t="s">
        <v>17</v>
      </c>
      <c r="B4" s="4" t="s">
        <v>29</v>
      </c>
      <c r="C4" t="str">
        <f>_xlfn.XLOOKUP(E4,预约送货单!F:F,预约送货单!D:D)</f>
        <v>RY20240315002</v>
      </c>
      <c r="D4" t="s">
        <v>16</v>
      </c>
      <c r="E4" t="str">
        <f>_xlfn.XLOOKUP(F4,预约送货单!Z:Z,预约送货单!F:F)</f>
        <v>C104S-0165-A1WH</v>
      </c>
      <c r="F4" t="str">
        <f t="shared" si="0"/>
        <v>C104S-0165-A1WHM</v>
      </c>
      <c r="G4">
        <f>VLOOKUP(D4&amp;B4&amp;A4,分仓ST!A:E,5,0)</f>
        <v>6</v>
      </c>
      <c r="H4" t="str">
        <f>_xlfn.XLOOKUP(E4,预约送货单!F:F,预约送货单!E:E)</f>
        <v>正品</v>
      </c>
      <c r="J4" t="str">
        <f>VLOOKUP(E4,预约送货单!F:N,9,0)</f>
        <v>2024-03-15</v>
      </c>
      <c r="K4" t="str">
        <f>IF(D4="香港仓","香港",IF(D4="武汉仓","武汉","广州"))</f>
        <v>广州</v>
      </c>
    </row>
    <row r="5" spans="1:11">
      <c r="A5" t="s">
        <v>17</v>
      </c>
      <c r="B5" s="4" t="s">
        <v>30</v>
      </c>
      <c r="C5" t="str">
        <f>_xlfn.XLOOKUP(E5,预约送货单!F:F,预约送货单!D:D)</f>
        <v>RY20240315002</v>
      </c>
      <c r="D5" t="s">
        <v>16</v>
      </c>
      <c r="E5" t="str">
        <f>_xlfn.XLOOKUP(F5,预约送货单!Z:Z,预约送货单!F:F)</f>
        <v>C104S-0165-A1WH</v>
      </c>
      <c r="F5" t="str">
        <f t="shared" si="0"/>
        <v>C104S-0165-A1WHS</v>
      </c>
      <c r="G5">
        <f>VLOOKUP(D5&amp;B5&amp;A5,分仓ST!A:E,5,0)</f>
        <v>1</v>
      </c>
      <c r="H5" t="str">
        <f>_xlfn.XLOOKUP(E5,预约送货单!F:F,预约送货单!E:E)</f>
        <v>正品</v>
      </c>
      <c r="J5" t="str">
        <f>VLOOKUP(E5,预约送货单!F:N,9,0)</f>
        <v>2024-03-15</v>
      </c>
      <c r="K5" t="str">
        <f t="shared" ref="K5:K43" si="1">IF(D5="香港仓","香港",IF(D5="武汉仓","武汉","广州"))</f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1:11">
      <c r="A42" s="47"/>
      <c r="B42" s="4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1:11">
      <c r="A43" s="47"/>
      <c r="B43" s="4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1:11">
      <c r="A44" s="47"/>
      <c r="B44" s="4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1:11">
      <c r="A45" s="47"/>
      <c r="B45" s="4"/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1:11">
      <c r="A46" s="47"/>
      <c r="B46" s="4"/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1:11">
      <c r="A47" s="47"/>
      <c r="B47" s="4"/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1:11">
      <c r="A48" s="47"/>
      <c r="B48" s="4"/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1:11">
      <c r="A49" s="47"/>
      <c r="B49" s="4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1:11">
      <c r="A50" s="47"/>
      <c r="B50" s="4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1:11">
      <c r="A51" s="47"/>
      <c r="B51" s="4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1:11">
      <c r="A52" s="47"/>
      <c r="B52" s="4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1:11">
      <c r="A53" s="47"/>
      <c r="B53" s="4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1:11">
      <c r="A54" s="47"/>
      <c r="B54" s="4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1:11">
      <c r="A55" s="47"/>
      <c r="B55" s="4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1:11">
      <c r="A56" s="47"/>
      <c r="B56" s="4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1:11">
      <c r="A57" s="47"/>
      <c r="B57" s="4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1:11">
      <c r="A58" s="47"/>
      <c r="B58" s="4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1:11">
      <c r="A59" s="47"/>
      <c r="B59" s="4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1:11">
      <c r="A60" s="47"/>
      <c r="B60" s="4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1:11">
      <c r="A61" s="47"/>
      <c r="B61" s="4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6" sqref="AB6:AB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8" customFormat="1" ht="14.5" spans="1:35">
      <c r="A1" s="39" t="s">
        <v>31</v>
      </c>
      <c r="B1" s="39" t="s">
        <v>32</v>
      </c>
      <c r="C1" s="38" t="s">
        <v>33</v>
      </c>
      <c r="D1" s="38" t="s">
        <v>34</v>
      </c>
      <c r="E1" s="38" t="s">
        <v>5</v>
      </c>
      <c r="F1" s="38" t="s">
        <v>35</v>
      </c>
      <c r="G1" s="38" t="s">
        <v>36</v>
      </c>
      <c r="H1" s="38" t="s">
        <v>37</v>
      </c>
      <c r="I1" s="38" t="s">
        <v>38</v>
      </c>
      <c r="J1" s="38" t="s">
        <v>6</v>
      </c>
      <c r="K1" s="38" t="s">
        <v>4</v>
      </c>
      <c r="L1" s="38" t="s">
        <v>39</v>
      </c>
      <c r="M1" s="38" t="s">
        <v>40</v>
      </c>
      <c r="N1" s="38" t="s">
        <v>7</v>
      </c>
      <c r="O1" s="38" t="s">
        <v>41</v>
      </c>
      <c r="P1" s="38" t="s">
        <v>42</v>
      </c>
      <c r="Q1" s="38" t="s">
        <v>43</v>
      </c>
      <c r="R1" s="38" t="s">
        <v>44</v>
      </c>
      <c r="S1" s="38" t="s">
        <v>45</v>
      </c>
      <c r="T1" s="38" t="s">
        <v>46</v>
      </c>
      <c r="U1" s="38" t="s">
        <v>1</v>
      </c>
      <c r="V1" s="38" t="s">
        <v>47</v>
      </c>
      <c r="W1" s="38" t="s">
        <v>48</v>
      </c>
      <c r="X1" s="38" t="s">
        <v>49</v>
      </c>
      <c r="Y1" s="38" t="s">
        <v>50</v>
      </c>
      <c r="Z1" s="38" t="s">
        <v>3</v>
      </c>
      <c r="AA1" s="38" t="s">
        <v>51</v>
      </c>
      <c r="AB1" s="38" t="s">
        <v>28</v>
      </c>
      <c r="AC1" s="38" t="s">
        <v>52</v>
      </c>
      <c r="AD1" s="38" t="s">
        <v>53</v>
      </c>
      <c r="AE1" s="38" t="s">
        <v>54</v>
      </c>
      <c r="AF1" s="38" t="s">
        <v>55</v>
      </c>
      <c r="AG1" s="38" t="s">
        <v>56</v>
      </c>
      <c r="AH1" s="38" t="s">
        <v>57</v>
      </c>
      <c r="AI1" s="38" t="s">
        <v>58</v>
      </c>
    </row>
    <row r="2" s="38" customFormat="1" ht="13" spans="1:35">
      <c r="A2" s="40">
        <f>SUMIFS(装箱指令单批量导入!E:E,装箱指令单批量导入!D:D,Z2,装箱指令单批量导入!A:A,D2)</f>
        <v>0</v>
      </c>
      <c r="B2" s="40">
        <f t="shared" ref="B2:B51" si="0">A2-K2</f>
        <v>-20</v>
      </c>
      <c r="C2" s="38" t="s">
        <v>59</v>
      </c>
      <c r="D2" s="38" t="s">
        <v>60</v>
      </c>
      <c r="E2" s="38" t="s">
        <v>19</v>
      </c>
      <c r="F2" s="38" t="s">
        <v>61</v>
      </c>
      <c r="G2" s="38" t="s">
        <v>62</v>
      </c>
      <c r="H2" s="38" t="s">
        <v>63</v>
      </c>
      <c r="I2" s="38" t="s">
        <v>64</v>
      </c>
      <c r="J2" s="38" t="s">
        <v>65</v>
      </c>
      <c r="K2" s="38">
        <v>20</v>
      </c>
      <c r="L2" s="38" t="s">
        <v>66</v>
      </c>
      <c r="M2" s="38" t="s">
        <v>67</v>
      </c>
      <c r="N2" s="38" t="s">
        <v>20</v>
      </c>
      <c r="O2" s="38" t="s">
        <v>68</v>
      </c>
      <c r="P2" s="38" t="s">
        <v>19</v>
      </c>
      <c r="Q2" s="38" t="s">
        <v>69</v>
      </c>
      <c r="R2" s="38" t="s">
        <v>69</v>
      </c>
      <c r="U2" s="38" t="s">
        <v>16</v>
      </c>
      <c r="V2" s="38" t="s">
        <v>70</v>
      </c>
      <c r="W2" s="38" t="s">
        <v>71</v>
      </c>
      <c r="X2" s="38"/>
      <c r="Z2" s="38" t="s">
        <v>72</v>
      </c>
      <c r="AA2" s="38" t="s">
        <v>73</v>
      </c>
      <c r="AB2" s="38" t="s">
        <v>67</v>
      </c>
      <c r="AC2" s="38" t="s">
        <v>74</v>
      </c>
      <c r="AD2" s="38" t="s">
        <v>75</v>
      </c>
      <c r="AE2" s="38" t="s">
        <v>75</v>
      </c>
      <c r="AF2" s="38" t="s">
        <v>20</v>
      </c>
      <c r="AI2" s="38" t="s">
        <v>20</v>
      </c>
    </row>
    <row r="3" s="38" customFormat="1" ht="13" spans="1:35">
      <c r="A3" s="40">
        <f>SUMIFS(装箱指令单批量导入!E:E,装箱指令单批量导入!D:D,Z3,装箱指令单批量导入!A:A,D3)</f>
        <v>0</v>
      </c>
      <c r="B3" s="40">
        <f t="shared" si="0"/>
        <v>-50</v>
      </c>
      <c r="C3" s="38" t="s">
        <v>59</v>
      </c>
      <c r="D3" s="38" t="s">
        <v>60</v>
      </c>
      <c r="E3" s="38" t="s">
        <v>19</v>
      </c>
      <c r="F3" s="38" t="s">
        <v>61</v>
      </c>
      <c r="G3" s="38" t="s">
        <v>62</v>
      </c>
      <c r="H3" s="38" t="s">
        <v>63</v>
      </c>
      <c r="I3" s="38" t="s">
        <v>64</v>
      </c>
      <c r="J3" s="38" t="s">
        <v>65</v>
      </c>
      <c r="K3" s="38">
        <v>50</v>
      </c>
      <c r="L3" s="38" t="s">
        <v>76</v>
      </c>
      <c r="M3" s="38" t="s">
        <v>29</v>
      </c>
      <c r="N3" s="38" t="s">
        <v>20</v>
      </c>
      <c r="O3" s="38" t="s">
        <v>68</v>
      </c>
      <c r="P3" s="38" t="s">
        <v>19</v>
      </c>
      <c r="Q3" s="38" t="s">
        <v>69</v>
      </c>
      <c r="R3" s="38" t="s">
        <v>69</v>
      </c>
      <c r="U3" s="38" t="s">
        <v>16</v>
      </c>
      <c r="V3" s="38" t="s">
        <v>70</v>
      </c>
      <c r="W3" s="38" t="s">
        <v>71</v>
      </c>
      <c r="X3" s="38"/>
      <c r="Z3" s="38" t="s">
        <v>77</v>
      </c>
      <c r="AA3" s="38" t="s">
        <v>73</v>
      </c>
      <c r="AB3" s="38" t="s">
        <v>29</v>
      </c>
      <c r="AC3" s="38" t="s">
        <v>74</v>
      </c>
      <c r="AD3" s="38" t="s">
        <v>75</v>
      </c>
      <c r="AE3" s="38" t="s">
        <v>75</v>
      </c>
      <c r="AF3" s="38" t="s">
        <v>20</v>
      </c>
      <c r="AI3" s="38" t="s">
        <v>20</v>
      </c>
    </row>
    <row r="4" s="38" customFormat="1" ht="13" spans="1:35">
      <c r="A4" s="40">
        <f>SUMIFS(装箱指令单批量导入!E:E,装箱指令单批量导入!D:D,Z4,装箱指令单批量导入!A:A,D4)</f>
        <v>0</v>
      </c>
      <c r="B4" s="40">
        <f t="shared" si="0"/>
        <v>-43</v>
      </c>
      <c r="C4" s="38" t="s">
        <v>59</v>
      </c>
      <c r="D4" s="38" t="s">
        <v>60</v>
      </c>
      <c r="E4" s="38" t="s">
        <v>19</v>
      </c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>
        <v>43</v>
      </c>
      <c r="L4" s="38" t="s">
        <v>78</v>
      </c>
      <c r="M4" s="38" t="s">
        <v>30</v>
      </c>
      <c r="N4" s="38" t="s">
        <v>20</v>
      </c>
      <c r="O4" s="38" t="s">
        <v>68</v>
      </c>
      <c r="P4" s="38" t="s">
        <v>19</v>
      </c>
      <c r="Q4" s="38" t="s">
        <v>69</v>
      </c>
      <c r="R4" s="38" t="s">
        <v>69</v>
      </c>
      <c r="U4" s="38" t="s">
        <v>16</v>
      </c>
      <c r="V4" s="38" t="s">
        <v>70</v>
      </c>
      <c r="W4" s="38" t="s">
        <v>71</v>
      </c>
      <c r="X4" s="38"/>
      <c r="Z4" s="38" t="s">
        <v>79</v>
      </c>
      <c r="AA4" s="38" t="s">
        <v>73</v>
      </c>
      <c r="AB4" s="38" t="s">
        <v>30</v>
      </c>
      <c r="AC4" s="38" t="s">
        <v>74</v>
      </c>
      <c r="AD4" s="38" t="s">
        <v>75</v>
      </c>
      <c r="AE4" s="38" t="s">
        <v>75</v>
      </c>
      <c r="AF4" s="38" t="s">
        <v>20</v>
      </c>
      <c r="AI4" s="38" t="s">
        <v>20</v>
      </c>
    </row>
    <row r="5" s="38" customFormat="1" ht="13" spans="1:35">
      <c r="A5" s="40">
        <f>SUMIFS(装箱指令单批量导入!E:E,装箱指令单批量导入!D:D,Z5,装箱指令单批量导入!A:A,D5)</f>
        <v>0</v>
      </c>
      <c r="B5" s="40">
        <f t="shared" si="0"/>
        <v>-5</v>
      </c>
      <c r="C5" s="38" t="s">
        <v>59</v>
      </c>
      <c r="D5" s="38" t="s">
        <v>60</v>
      </c>
      <c r="E5" s="38" t="s">
        <v>19</v>
      </c>
      <c r="F5" s="38" t="s">
        <v>61</v>
      </c>
      <c r="G5" s="38" t="s">
        <v>62</v>
      </c>
      <c r="H5" s="38" t="s">
        <v>63</v>
      </c>
      <c r="I5" s="38" t="s">
        <v>64</v>
      </c>
      <c r="J5" s="38" t="s">
        <v>65</v>
      </c>
      <c r="K5" s="38">
        <v>5</v>
      </c>
      <c r="L5" s="38" t="s">
        <v>80</v>
      </c>
      <c r="M5" s="38" t="s">
        <v>81</v>
      </c>
      <c r="N5" s="38" t="s">
        <v>20</v>
      </c>
      <c r="O5" s="38" t="s">
        <v>68</v>
      </c>
      <c r="P5" s="38" t="s">
        <v>19</v>
      </c>
      <c r="Q5" s="38" t="s">
        <v>69</v>
      </c>
      <c r="R5" s="38" t="s">
        <v>69</v>
      </c>
      <c r="U5" s="38" t="s">
        <v>16</v>
      </c>
      <c r="V5" s="38" t="s">
        <v>70</v>
      </c>
      <c r="W5" s="38" t="s">
        <v>71</v>
      </c>
      <c r="X5" s="38"/>
      <c r="Z5" s="38" t="s">
        <v>82</v>
      </c>
      <c r="AA5" s="38" t="s">
        <v>73</v>
      </c>
      <c r="AB5" s="38" t="s">
        <v>81</v>
      </c>
      <c r="AC5" s="38" t="s">
        <v>74</v>
      </c>
      <c r="AD5" s="38" t="s">
        <v>75</v>
      </c>
      <c r="AE5" s="38" t="s">
        <v>75</v>
      </c>
      <c r="AF5" s="38" t="s">
        <v>20</v>
      </c>
      <c r="AI5" s="38" t="s">
        <v>20</v>
      </c>
    </row>
    <row r="6" s="38" customFormat="1" ht="13" spans="1:35">
      <c r="A6" s="40">
        <f>SUMIFS(装箱指令单批量导入!E:E,装箱指令单批量导入!D:D,Z6,装箱指令单批量导入!A:A,D6)</f>
        <v>6</v>
      </c>
      <c r="B6" s="40">
        <f t="shared" si="0"/>
        <v>0</v>
      </c>
      <c r="C6" s="38" t="s">
        <v>59</v>
      </c>
      <c r="D6" s="38" t="s">
        <v>15</v>
      </c>
      <c r="E6" s="38" t="s">
        <v>19</v>
      </c>
      <c r="F6" s="38" t="s">
        <v>17</v>
      </c>
      <c r="G6" s="38" t="s">
        <v>83</v>
      </c>
      <c r="H6" s="38" t="s">
        <v>84</v>
      </c>
      <c r="I6" s="38" t="s">
        <v>85</v>
      </c>
      <c r="J6" s="38" t="s">
        <v>86</v>
      </c>
      <c r="K6" s="38">
        <v>6</v>
      </c>
      <c r="L6" s="38" t="s">
        <v>87</v>
      </c>
      <c r="M6" s="38">
        <v>0</v>
      </c>
      <c r="N6" s="38" t="s">
        <v>20</v>
      </c>
      <c r="O6" s="38" t="s">
        <v>68</v>
      </c>
      <c r="P6" s="38" t="s">
        <v>19</v>
      </c>
      <c r="Q6" s="38" t="s">
        <v>88</v>
      </c>
      <c r="R6" s="38" t="s">
        <v>88</v>
      </c>
      <c r="U6" s="38" t="s">
        <v>16</v>
      </c>
      <c r="V6" s="38" t="s">
        <v>70</v>
      </c>
      <c r="W6" s="38" t="s">
        <v>89</v>
      </c>
      <c r="X6" s="38"/>
      <c r="Z6" s="38" t="s">
        <v>18</v>
      </c>
      <c r="AA6" s="38" t="s">
        <v>73</v>
      </c>
      <c r="AB6" s="38" t="s">
        <v>29</v>
      </c>
      <c r="AC6" s="38" t="s">
        <v>90</v>
      </c>
      <c r="AD6" s="38" t="s">
        <v>91</v>
      </c>
      <c r="AE6" s="38" t="s">
        <v>91</v>
      </c>
      <c r="AF6" s="38" t="s">
        <v>20</v>
      </c>
      <c r="AI6" s="38" t="s">
        <v>20</v>
      </c>
    </row>
    <row r="7" s="38" customFormat="1" ht="13" spans="1:35">
      <c r="A7" s="40">
        <f>SUMIFS(装箱指令单批量导入!E:E,装箱指令单批量导入!D:D,Z7,装箱指令单批量导入!A:A,D7)</f>
        <v>1</v>
      </c>
      <c r="B7" s="40">
        <f t="shared" si="0"/>
        <v>0</v>
      </c>
      <c r="C7" s="38" t="s">
        <v>59</v>
      </c>
      <c r="D7" s="38" t="s">
        <v>15</v>
      </c>
      <c r="E7" s="38" t="s">
        <v>19</v>
      </c>
      <c r="F7" s="38" t="s">
        <v>17</v>
      </c>
      <c r="G7" s="38" t="s">
        <v>83</v>
      </c>
      <c r="H7" s="38" t="s">
        <v>84</v>
      </c>
      <c r="I7" s="38" t="s">
        <v>85</v>
      </c>
      <c r="J7" s="38" t="s">
        <v>86</v>
      </c>
      <c r="K7" s="38">
        <v>1</v>
      </c>
      <c r="L7" s="38" t="s">
        <v>86</v>
      </c>
      <c r="M7" s="38">
        <v>0</v>
      </c>
      <c r="N7" s="38" t="s">
        <v>20</v>
      </c>
      <c r="O7" s="38" t="s">
        <v>68</v>
      </c>
      <c r="P7" s="38" t="s">
        <v>19</v>
      </c>
      <c r="Q7" s="38" t="s">
        <v>88</v>
      </c>
      <c r="R7" s="38" t="s">
        <v>88</v>
      </c>
      <c r="U7" s="38" t="s">
        <v>16</v>
      </c>
      <c r="V7" s="38" t="s">
        <v>70</v>
      </c>
      <c r="W7" s="38" t="s">
        <v>89</v>
      </c>
      <c r="X7" s="38"/>
      <c r="Z7" s="38" t="s">
        <v>22</v>
      </c>
      <c r="AA7" s="38" t="s">
        <v>73</v>
      </c>
      <c r="AB7" s="38" t="s">
        <v>30</v>
      </c>
      <c r="AC7" s="38" t="s">
        <v>90</v>
      </c>
      <c r="AD7" s="38" t="s">
        <v>91</v>
      </c>
      <c r="AE7" s="38" t="s">
        <v>91</v>
      </c>
      <c r="AF7" s="38" t="s">
        <v>20</v>
      </c>
      <c r="AI7" s="38" t="s">
        <v>20</v>
      </c>
    </row>
    <row r="8" s="38" customFormat="1" ht="13" spans="1:2">
      <c r="A8" s="40">
        <f>SUMIFS(装箱指令单批量导入!E:E,装箱指令单批量导入!D:D,Z8,装箱指令单批量导入!A:A,D8)</f>
        <v>0</v>
      </c>
      <c r="B8" s="40">
        <f t="shared" si="0"/>
        <v>0</v>
      </c>
    </row>
    <row r="9" spans="1:35">
      <c r="A9" s="40">
        <f>SUMIFS(装箱指令单批量导入!E:E,装箱指令单批量导入!D:D,Z9,装箱指令单批量导入!A:A,D9)</f>
        <v>0</v>
      </c>
      <c r="B9" s="40">
        <f t="shared" si="0"/>
        <v>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</row>
    <row r="10" spans="1:35">
      <c r="A10" s="40">
        <f>SUMIFS(装箱指令单批量导入!E:E,装箱指令单批量导入!D:D,Z10,装箱指令单批量导入!A:A,D10)</f>
        <v>0</v>
      </c>
      <c r="B10" s="40">
        <f t="shared" si="0"/>
        <v>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1:35">
      <c r="A11" s="40">
        <f>SUMIFS(装箱指令单批量导入!E:E,装箱指令单批量导入!D:D,Z11,装箱指令单批量导入!A:A,D11)</f>
        <v>0</v>
      </c>
      <c r="B11" s="40">
        <f t="shared" si="0"/>
        <v>0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>
      <c r="A12" s="40">
        <f>SUMIFS(装箱指令单批量导入!E:E,装箱指令单批量导入!D:D,Z12,装箱指令单批量导入!A:A,D12)</f>
        <v>0</v>
      </c>
      <c r="B12" s="40">
        <f t="shared" si="0"/>
        <v>0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</row>
    <row r="13" spans="1:35">
      <c r="A13" s="40">
        <f>SUMIFS(装箱指令单批量导入!E:E,装箱指令单批量导入!D:D,Z13,装箱指令单批量导入!A:A,D13)</f>
        <v>0</v>
      </c>
      <c r="B13" s="40">
        <f t="shared" si="0"/>
        <v>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35">
      <c r="A14" s="40">
        <f>SUMIFS(装箱指令单批量导入!E:E,装箱指令单批量导入!D:D,Z14,装箱指令单批量导入!A:A,D14)</f>
        <v>0</v>
      </c>
      <c r="B14" s="40">
        <f t="shared" si="0"/>
        <v>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>
      <c r="A15" s="40">
        <f>SUMIFS(装箱指令单批量导入!E:E,装箱指令单批量导入!D:D,Z15,装箱指令单批量导入!A:A,D15)</f>
        <v>0</v>
      </c>
      <c r="B15" s="40">
        <f t="shared" si="0"/>
        <v>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</row>
    <row r="16" spans="1:35">
      <c r="A16" s="40">
        <f>SUMIFS(装箱指令单批量导入!E:E,装箱指令单批量导入!D:D,Z16,装箱指令单批量导入!A:A,D16)</f>
        <v>0</v>
      </c>
      <c r="B16" s="40">
        <f t="shared" si="0"/>
        <v>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5">
      <c r="A17" s="40">
        <f>SUMIFS(装箱指令单批量导入!E:E,装箱指令单批量导入!D:D,Z17,装箱指令单批量导入!A:A,D17)</f>
        <v>0</v>
      </c>
      <c r="B17" s="40">
        <f t="shared" si="0"/>
        <v>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</row>
    <row r="18" spans="1:35">
      <c r="A18" s="40">
        <f>SUMIFS(装箱指令单批量导入!E:E,装箱指令单批量导入!D:D,Z18,装箱指令单批量导入!A:A,D18)</f>
        <v>0</v>
      </c>
      <c r="B18" s="40">
        <f t="shared" si="0"/>
        <v>0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</row>
    <row r="19" spans="1:35">
      <c r="A19" s="40">
        <f>SUMIFS(装箱指令单批量导入!E:E,装箱指令单批量导入!D:D,Z19,装箱指令单批量导入!A:A,D19)</f>
        <v>0</v>
      </c>
      <c r="B19" s="40">
        <f t="shared" si="0"/>
        <v>0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</row>
    <row r="20" spans="1:35">
      <c r="A20" s="40">
        <f>SUMIFS(装箱指令单批量导入!E:E,装箱指令单批量导入!D:D,Z20,装箱指令单批量导入!A:A,D20)</f>
        <v>0</v>
      </c>
      <c r="B20" s="40">
        <f t="shared" si="0"/>
        <v>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</row>
    <row r="21" spans="1:35">
      <c r="A21" s="40">
        <f>SUMIFS(装箱指令单批量导入!E:E,装箱指令单批量导入!D:D,Z21,装箱指令单批量导入!A:A,D21)</f>
        <v>0</v>
      </c>
      <c r="B21" s="40">
        <f t="shared" si="0"/>
        <v>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</row>
    <row r="22" spans="1:35">
      <c r="A22" s="40">
        <f>SUMIFS(装箱指令单批量导入!E:E,装箱指令单批量导入!D:D,Z22,装箱指令单批量导入!A:A,D22)</f>
        <v>0</v>
      </c>
      <c r="B22" s="40">
        <f t="shared" si="0"/>
        <v>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</row>
    <row r="23" spans="1:35">
      <c r="A23" s="40">
        <f>SUMIFS(装箱指令单批量导入!E:E,装箱指令单批量导入!D:D,Z23,装箱指令单批量导入!A:A,D23)</f>
        <v>0</v>
      </c>
      <c r="B23" s="40">
        <f t="shared" si="0"/>
        <v>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</row>
    <row r="24" spans="1:35">
      <c r="A24" s="40">
        <f>SUMIFS(装箱指令单批量导入!E:E,装箱指令单批量导入!D:D,Z24,装箱指令单批量导入!A:A,D24)</f>
        <v>0</v>
      </c>
      <c r="B24" s="40">
        <f t="shared" si="0"/>
        <v>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</row>
    <row r="25" spans="1:35">
      <c r="A25" s="40">
        <f>SUMIFS(装箱指令单批量导入!E:E,装箱指令单批量导入!D:D,Z25,装箱指令单批量导入!A:A,D25)</f>
        <v>0</v>
      </c>
      <c r="B25" s="40">
        <f t="shared" si="0"/>
        <v>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</row>
    <row r="26" spans="1:35">
      <c r="A26" s="40">
        <f>SUMIFS(装箱指令单批量导入!E:E,装箱指令单批量导入!D:D,Z26,装箱指令单批量导入!A:A,D26)</f>
        <v>0</v>
      </c>
      <c r="B26" s="40">
        <f t="shared" si="0"/>
        <v>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</row>
    <row r="27" spans="1:35">
      <c r="A27" s="40">
        <f>SUMIFS(装箱指令单批量导入!E:E,装箱指令单批量导入!D:D,Z27,装箱指令单批量导入!A:A,D27)</f>
        <v>0</v>
      </c>
      <c r="B27" s="40">
        <f t="shared" si="0"/>
        <v>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</row>
    <row r="28" spans="1:35">
      <c r="A28" s="40">
        <f>SUMIFS(装箱指令单批量导入!E:E,装箱指令单批量导入!D:D,Z28,装箱指令单批量导入!A:A,D28)</f>
        <v>0</v>
      </c>
      <c r="B28" s="40">
        <f t="shared" si="0"/>
        <v>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</row>
    <row r="29" spans="1:35">
      <c r="A29" s="40">
        <f>SUMIFS(装箱指令单批量导入!E:E,装箱指令单批量导入!D:D,Z29,装箱指令单批量导入!A:A,D29)</f>
        <v>0</v>
      </c>
      <c r="B29" s="40">
        <f t="shared" si="0"/>
        <v>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</row>
    <row r="30" spans="1:35">
      <c r="A30" s="40">
        <f>SUMIFS(装箱指令单批量导入!E:E,装箱指令单批量导入!D:D,Z30,装箱指令单批量导入!A:A,D30)</f>
        <v>0</v>
      </c>
      <c r="B30" s="40">
        <f t="shared" si="0"/>
        <v>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spans="1:35">
      <c r="A31" s="40">
        <f>SUMIFS(装箱指令单批量导入!E:E,装箱指令单批量导入!D:D,Z31,装箱指令单批量导入!A:A,D31)</f>
        <v>0</v>
      </c>
      <c r="B31" s="40">
        <f t="shared" si="0"/>
        <v>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35">
      <c r="A32" s="40">
        <f>SUMIFS(装箱指令单批量导入!E:E,装箱指令单批量导入!D:D,Z32,装箱指令单批量导入!A:A,D32)</f>
        <v>0</v>
      </c>
      <c r="B32" s="40">
        <f t="shared" si="0"/>
        <v>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1:35">
      <c r="A33" s="40">
        <f>SUMIFS(装箱指令单批量导入!E:E,装箱指令单批量导入!D:D,Z33,装箱指令单批量导入!A:A,D33)</f>
        <v>0</v>
      </c>
      <c r="B33" s="40">
        <f t="shared" si="0"/>
        <v>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</row>
    <row r="34" spans="1:35">
      <c r="A34" s="40">
        <f>SUMIFS(装箱指令单批量导入!E:E,装箱指令单批量导入!D:D,Z34,装箱指令单批量导入!A:A,D34)</f>
        <v>0</v>
      </c>
      <c r="B34" s="40">
        <f t="shared" si="0"/>
        <v>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</row>
    <row r="35" spans="1:35">
      <c r="A35" s="40">
        <f>SUMIFS(装箱指令单批量导入!E:E,装箱指令单批量导入!D:D,Z35,装箱指令单批量导入!A:A,D35)</f>
        <v>0</v>
      </c>
      <c r="B35" s="40">
        <f t="shared" si="0"/>
        <v>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>
      <c r="A36" s="40">
        <f>SUMIFS(装箱指令单批量导入!E:E,装箱指令单批量导入!D:D,Z36,装箱指令单批量导入!A:A,D36)</f>
        <v>0</v>
      </c>
      <c r="B36" s="40">
        <f t="shared" si="0"/>
        <v>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  <row r="37" spans="1:35">
      <c r="A37" s="40">
        <f>SUMIFS(装箱指令单批量导入!E:E,装箱指令单批量导入!D:D,Z37,装箱指令单批量导入!A:A,D37)</f>
        <v>0</v>
      </c>
      <c r="B37" s="40">
        <f t="shared" si="0"/>
        <v>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</row>
    <row r="38" spans="1:35">
      <c r="A38" s="40">
        <f>SUMIFS(装箱指令单批量导入!E:E,装箱指令单批量导入!D:D,Z38,装箱指令单批量导入!A:A,D38)</f>
        <v>0</v>
      </c>
      <c r="B38" s="40">
        <f t="shared" si="0"/>
        <v>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</row>
    <row r="39" spans="1:35">
      <c r="A39" s="40">
        <f>SUMIFS(装箱指令单批量导入!E:E,装箱指令单批量导入!D:D,Z39,装箱指令单批量导入!A:A,D39)</f>
        <v>0</v>
      </c>
      <c r="B39" s="40">
        <f t="shared" si="0"/>
        <v>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</row>
    <row r="40" spans="1:35">
      <c r="A40" s="40">
        <f>SUMIFS(装箱指令单批量导入!E:E,装箱指令单批量导入!D:D,Z40,装箱指令单批量导入!A:A,D40)</f>
        <v>0</v>
      </c>
      <c r="B40" s="40">
        <f t="shared" si="0"/>
        <v>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spans="1:35">
      <c r="A41" s="40">
        <f>SUMIFS(装箱指令单批量导入!E:E,装箱指令单批量导入!D:D,Z41,装箱指令单批量导入!A:A,D41)</f>
        <v>0</v>
      </c>
      <c r="B41" s="40">
        <f t="shared" si="0"/>
        <v>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spans="1:35">
      <c r="A42" s="40">
        <f>SUMIFS(装箱指令单批量导入!E:E,装箱指令单批量导入!D:D,Z42,装箱指令单批量导入!A:A,D42)</f>
        <v>0</v>
      </c>
      <c r="B42" s="40">
        <f t="shared" si="0"/>
        <v>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1:35">
      <c r="A43" s="40">
        <f>SUMIFS(装箱指令单批量导入!E:E,装箱指令单批量导入!D:D,Z43,装箱指令单批量导入!A:A,D43)</f>
        <v>0</v>
      </c>
      <c r="B43" s="40">
        <f t="shared" si="0"/>
        <v>0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1:35">
      <c r="A44" s="40">
        <f>SUMIFS(装箱指令单批量导入!E:E,装箱指令单批量导入!D:D,Z44,装箱指令单批量导入!A:A,D44)</f>
        <v>0</v>
      </c>
      <c r="B44" s="40">
        <f t="shared" si="0"/>
        <v>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1:35">
      <c r="A45" s="40">
        <f>SUMIFS(装箱指令单批量导入!E:E,装箱指令单批量导入!D:D,Z45,装箱指令单批量导入!A:A,D45)</f>
        <v>0</v>
      </c>
      <c r="B45" s="40">
        <f t="shared" si="0"/>
        <v>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1:35">
      <c r="A46" s="40">
        <f>SUMIFS(装箱指令单批量导入!E:E,装箱指令单批量导入!D:D,Z46,装箱指令单批量导入!A:A,D46)</f>
        <v>0</v>
      </c>
      <c r="B46" s="40">
        <f t="shared" si="0"/>
        <v>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>
      <c r="A47" s="40">
        <f>SUMIFS(装箱指令单批量导入!E:E,装箱指令单批量导入!D:D,Z47,装箱指令单批量导入!A:A,D47)</f>
        <v>0</v>
      </c>
      <c r="B47" s="40">
        <f t="shared" si="0"/>
        <v>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</row>
    <row r="48" spans="1:35">
      <c r="A48" s="40">
        <f>SUMIFS(装箱指令单批量导入!E:E,装箱指令单批量导入!D:D,Z48,装箱指令单批量导入!A:A,D48)</f>
        <v>0</v>
      </c>
      <c r="B48" s="40">
        <f t="shared" si="0"/>
        <v>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</row>
    <row r="49" spans="1:35">
      <c r="A49" s="40">
        <f>SUMIFS(装箱指令单批量导入!E:E,装箱指令单批量导入!D:D,Z49,装箱指令单批量导入!A:A,D49)</f>
        <v>0</v>
      </c>
      <c r="B49" s="40">
        <f t="shared" si="0"/>
        <v>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</row>
    <row r="50" spans="1:35">
      <c r="A50" s="40">
        <f>SUMIFS(装箱指令单批量导入!E:E,装箱指令单批量导入!D:D,Z50,装箱指令单批量导入!A:A,D50)</f>
        <v>0</v>
      </c>
      <c r="B50" s="40">
        <f t="shared" si="0"/>
        <v>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</row>
    <row r="51" spans="1:35">
      <c r="A51" s="40">
        <f>SUMIFS(装箱指令单批量导入!E:E,装箱指令单批量导入!D:D,Z51,装箱指令单批量导入!A:A,D51)</f>
        <v>0</v>
      </c>
      <c r="B51" s="40">
        <f t="shared" si="0"/>
        <v>0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3" activePane="bottomLeft" state="frozen"/>
      <selection/>
      <selection pane="bottomLeft" activeCell="F35" sqref="F3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2.46153846153846"/>
    <col min="6" max="21" width="12.6153846153846"/>
  </cols>
  <sheetData>
    <row r="3" spans="1:4">
      <c r="A3" t="s">
        <v>92</v>
      </c>
      <c r="B3" t="s">
        <v>93</v>
      </c>
      <c r="C3" t="s">
        <v>27</v>
      </c>
      <c r="D3" t="s">
        <v>94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95</v>
      </c>
      <c r="D4" t="s">
        <v>96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95</v>
      </c>
      <c r="D5" t="s">
        <v>97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95</v>
      </c>
      <c r="D6" t="s">
        <v>98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95</v>
      </c>
      <c r="D7" t="s">
        <v>99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95</v>
      </c>
      <c r="D8" t="s">
        <v>100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95</v>
      </c>
      <c r="D9" t="s">
        <v>101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95</v>
      </c>
      <c r="D10" t="s">
        <v>102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95</v>
      </c>
      <c r="D11" t="s">
        <v>103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95</v>
      </c>
      <c r="D12" t="s">
        <v>104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95</v>
      </c>
      <c r="D13" t="s">
        <v>105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95</v>
      </c>
      <c r="D14" t="s">
        <v>106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95</v>
      </c>
      <c r="D15" t="s">
        <v>107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95</v>
      </c>
      <c r="D16" t="s">
        <v>108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95</v>
      </c>
      <c r="D17" t="s">
        <v>109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95</v>
      </c>
      <c r="D18" t="s">
        <v>110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95</v>
      </c>
      <c r="D19" t="s">
        <v>111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95</v>
      </c>
      <c r="D20" t="s">
        <v>112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95</v>
      </c>
      <c r="D21" t="s">
        <v>113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95</v>
      </c>
      <c r="D22" t="s">
        <v>114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95</v>
      </c>
      <c r="D23" t="s">
        <v>115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95</v>
      </c>
      <c r="D24" t="s">
        <v>116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95</v>
      </c>
      <c r="D25" t="s">
        <v>117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95</v>
      </c>
      <c r="D26" t="s">
        <v>118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95</v>
      </c>
      <c r="D27" t="s">
        <v>119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95</v>
      </c>
      <c r="D28" t="s">
        <v>120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95</v>
      </c>
      <c r="D29" t="s">
        <v>121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95</v>
      </c>
      <c r="D30" t="s">
        <v>122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95</v>
      </c>
      <c r="D31" t="s">
        <v>123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95</v>
      </c>
      <c r="D32" t="s">
        <v>124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95</v>
      </c>
      <c r="D33" t="s">
        <v>125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95</v>
      </c>
      <c r="D34" t="s">
        <v>126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95</v>
      </c>
      <c r="D35" t="s">
        <v>127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95</v>
      </c>
      <c r="D36" t="s">
        <v>128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95</v>
      </c>
      <c r="D37" t="s">
        <v>129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95</v>
      </c>
      <c r="D38" t="s">
        <v>130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95</v>
      </c>
      <c r="D39" t="s">
        <v>131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95</v>
      </c>
      <c r="D40" t="s">
        <v>132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95</v>
      </c>
      <c r="D41" t="s">
        <v>133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95</v>
      </c>
      <c r="D42" t="s">
        <v>134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95</v>
      </c>
      <c r="D43" t="s">
        <v>135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95</v>
      </c>
      <c r="D44" t="s">
        <v>136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95</v>
      </c>
      <c r="D45" t="s">
        <v>137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27</v>
      </c>
      <c r="D46" t="s">
        <v>96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27</v>
      </c>
      <c r="D47" t="s">
        <v>97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27</v>
      </c>
      <c r="D48" t="s">
        <v>98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27</v>
      </c>
      <c r="D49" t="s">
        <v>99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27</v>
      </c>
      <c r="D50" t="s">
        <v>100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27</v>
      </c>
      <c r="D51" t="s">
        <v>101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27</v>
      </c>
      <c r="D52" t="s">
        <v>102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27</v>
      </c>
      <c r="D53" t="s">
        <v>103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27</v>
      </c>
      <c r="D54" t="s">
        <v>104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27</v>
      </c>
      <c r="D55" t="s">
        <v>105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27</v>
      </c>
      <c r="D56" t="s">
        <v>106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27</v>
      </c>
      <c r="D57" t="s">
        <v>107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27</v>
      </c>
      <c r="D58" t="s">
        <v>108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27</v>
      </c>
      <c r="D59" t="s">
        <v>109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27</v>
      </c>
      <c r="D60" t="s">
        <v>110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27</v>
      </c>
      <c r="D61" t="s">
        <v>111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27</v>
      </c>
      <c r="D62" t="s">
        <v>112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27</v>
      </c>
      <c r="D63" t="s">
        <v>113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27</v>
      </c>
      <c r="D64" t="s">
        <v>114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27</v>
      </c>
      <c r="D65" t="s">
        <v>115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27</v>
      </c>
      <c r="D66" t="s">
        <v>116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27</v>
      </c>
      <c r="D67" t="s">
        <v>117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27</v>
      </c>
      <c r="D68" t="s">
        <v>118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27</v>
      </c>
      <c r="D69" t="s">
        <v>119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27</v>
      </c>
      <c r="D70" t="s">
        <v>120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27</v>
      </c>
      <c r="D71" t="s">
        <v>121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27</v>
      </c>
      <c r="D72" t="s">
        <v>122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27</v>
      </c>
      <c r="D73" t="s">
        <v>123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27</v>
      </c>
      <c r="D74" t="s">
        <v>124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27</v>
      </c>
      <c r="D75" t="s">
        <v>125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27</v>
      </c>
      <c r="D76" t="s">
        <v>126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27</v>
      </c>
      <c r="D77" t="s">
        <v>127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27</v>
      </c>
      <c r="D78" t="s">
        <v>128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27</v>
      </c>
      <c r="D79" t="s">
        <v>129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27</v>
      </c>
      <c r="D80" t="s">
        <v>130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27</v>
      </c>
      <c r="D81" t="s">
        <v>131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27</v>
      </c>
      <c r="D82" t="s">
        <v>132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27</v>
      </c>
      <c r="D83" t="s">
        <v>133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27</v>
      </c>
      <c r="D84" t="s">
        <v>134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27</v>
      </c>
      <c r="D85" t="s">
        <v>135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27</v>
      </c>
      <c r="D86" t="s">
        <v>136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27</v>
      </c>
      <c r="D87" t="s">
        <v>137</v>
      </c>
      <c r="E87">
        <v>0</v>
      </c>
      <c r="F87">
        <f t="shared" si="8"/>
        <v>0</v>
      </c>
    </row>
    <row r="88" spans="1:6">
      <c r="A88" t="str">
        <f t="shared" si="6"/>
        <v>广州期货仓MC104S-0165-A1WH</v>
      </c>
      <c r="B88" t="str">
        <f t="shared" si="7"/>
        <v>广州期货仓M</v>
      </c>
      <c r="C88" t="s">
        <v>17</v>
      </c>
      <c r="D88" t="s">
        <v>96</v>
      </c>
      <c r="F88">
        <f t="shared" si="8"/>
        <v>0</v>
      </c>
    </row>
    <row r="89" spans="1:6">
      <c r="A89" t="str">
        <f t="shared" si="6"/>
        <v>广州期货仓XSC104S-0165-A1WH</v>
      </c>
      <c r="B89" t="str">
        <f t="shared" si="7"/>
        <v>广州期货仓XS</v>
      </c>
      <c r="C89" t="s">
        <v>17</v>
      </c>
      <c r="D89" t="s">
        <v>97</v>
      </c>
      <c r="F89">
        <f t="shared" si="8"/>
        <v>0</v>
      </c>
    </row>
    <row r="90" spans="1:6">
      <c r="A90" t="str">
        <f t="shared" si="6"/>
        <v>广州期货仓SC104S-0165-A1WH</v>
      </c>
      <c r="B90" t="str">
        <f t="shared" si="7"/>
        <v>广州期货仓S</v>
      </c>
      <c r="C90" t="s">
        <v>17</v>
      </c>
      <c r="D90" t="s">
        <v>98</v>
      </c>
      <c r="F90">
        <f t="shared" si="8"/>
        <v>0</v>
      </c>
    </row>
    <row r="91" spans="1:6">
      <c r="A91" t="str">
        <f t="shared" si="6"/>
        <v>武汉XLC104S-0165-A1WH</v>
      </c>
      <c r="B91" t="str">
        <f t="shared" si="7"/>
        <v>武汉XL</v>
      </c>
      <c r="C91" t="s">
        <v>17</v>
      </c>
      <c r="D91" t="s">
        <v>99</v>
      </c>
      <c r="F91">
        <f t="shared" si="8"/>
        <v>0</v>
      </c>
    </row>
    <row r="92" spans="1:6">
      <c r="A92" t="str">
        <f t="shared" si="6"/>
        <v>武汉FC104S-0165-A1WH</v>
      </c>
      <c r="B92" t="str">
        <f t="shared" si="7"/>
        <v>武汉F</v>
      </c>
      <c r="C92" t="s">
        <v>17</v>
      </c>
      <c r="D92" t="s">
        <v>100</v>
      </c>
      <c r="F92">
        <f t="shared" si="8"/>
        <v>0</v>
      </c>
    </row>
    <row r="93" spans="1:6">
      <c r="A93" t="str">
        <f t="shared" si="6"/>
        <v>武汉XXLC104S-0165-A1WH</v>
      </c>
      <c r="B93" t="str">
        <f t="shared" si="7"/>
        <v>武汉XXL</v>
      </c>
      <c r="C93" t="s">
        <v>17</v>
      </c>
      <c r="D93" t="s">
        <v>101</v>
      </c>
      <c r="F93">
        <f t="shared" si="8"/>
        <v>0</v>
      </c>
    </row>
    <row r="94" spans="1:6">
      <c r="A94" t="str">
        <f t="shared" si="6"/>
        <v>武汉XSC104S-0165-A1WH</v>
      </c>
      <c r="B94" t="str">
        <f t="shared" si="7"/>
        <v>武汉XS</v>
      </c>
      <c r="C94" t="s">
        <v>17</v>
      </c>
      <c r="D94" t="s">
        <v>102</v>
      </c>
      <c r="F94">
        <f t="shared" ref="F94:F123" si="9">E94</f>
        <v>0</v>
      </c>
    </row>
    <row r="95" spans="1:6">
      <c r="A95" t="str">
        <f t="shared" si="6"/>
        <v>武汉LC104S-0165-A1WH</v>
      </c>
      <c r="B95" t="str">
        <f t="shared" si="7"/>
        <v>武汉L</v>
      </c>
      <c r="C95" t="s">
        <v>17</v>
      </c>
      <c r="D95" t="s">
        <v>103</v>
      </c>
      <c r="F95">
        <f t="shared" si="9"/>
        <v>0</v>
      </c>
    </row>
    <row r="96" spans="1:6">
      <c r="A96" t="str">
        <f t="shared" si="6"/>
        <v>武汉MC104S-0165-A1WH</v>
      </c>
      <c r="B96" t="str">
        <f t="shared" si="7"/>
        <v>武汉M</v>
      </c>
      <c r="C96" t="s">
        <v>17</v>
      </c>
      <c r="D96" t="s">
        <v>104</v>
      </c>
      <c r="F96">
        <f t="shared" si="9"/>
        <v>0</v>
      </c>
    </row>
    <row r="97" spans="1:6">
      <c r="A97" t="str">
        <f t="shared" si="6"/>
        <v>武汉SC104S-0165-A1WH</v>
      </c>
      <c r="B97" t="str">
        <f t="shared" si="7"/>
        <v>武汉S</v>
      </c>
      <c r="C97" t="s">
        <v>17</v>
      </c>
      <c r="D97" t="s">
        <v>105</v>
      </c>
      <c r="F97">
        <f t="shared" si="9"/>
        <v>0</v>
      </c>
    </row>
    <row r="98" spans="1:6">
      <c r="A98" t="str">
        <f t="shared" si="6"/>
        <v>广州期货仓FC104S-0165-A1WH</v>
      </c>
      <c r="B98" t="str">
        <f t="shared" si="7"/>
        <v>广州期货仓F</v>
      </c>
      <c r="C98" t="s">
        <v>17</v>
      </c>
      <c r="D98" t="s">
        <v>106</v>
      </c>
      <c r="F98">
        <f t="shared" si="9"/>
        <v>0</v>
      </c>
    </row>
    <row r="99" spans="1:6">
      <c r="A99" t="str">
        <f t="shared" si="6"/>
        <v>南浦拍照样衣仓XSC104S-0165-A1WH</v>
      </c>
      <c r="B99" t="str">
        <f t="shared" si="7"/>
        <v>南浦拍照样衣仓XS</v>
      </c>
      <c r="C99" t="s">
        <v>17</v>
      </c>
      <c r="D99" t="s">
        <v>107</v>
      </c>
      <c r="F99">
        <f t="shared" si="9"/>
        <v>0</v>
      </c>
    </row>
    <row r="100" spans="1:6">
      <c r="A100" t="str">
        <f t="shared" si="6"/>
        <v>南浦拍照样衣仓MC104S-0165-A1WH</v>
      </c>
      <c r="B100" t="str">
        <f t="shared" si="7"/>
        <v>南浦拍照样衣仓M</v>
      </c>
      <c r="C100" t="s">
        <v>17</v>
      </c>
      <c r="D100" t="s">
        <v>108</v>
      </c>
      <c r="F100">
        <f t="shared" si="9"/>
        <v>0</v>
      </c>
    </row>
    <row r="101" spans="1:6">
      <c r="A101" t="str">
        <f t="shared" ref="A101:A123" si="10">B101&amp;C101</f>
        <v>南浦拍照样衣仓SC104S-0165-A1WH</v>
      </c>
      <c r="B101" t="str">
        <f t="shared" ref="B101:B123" si="11">RIGHT(D101,LEN(D101)-FIND(":",D101,1))</f>
        <v>南浦拍照样衣仓S</v>
      </c>
      <c r="C101" t="s">
        <v>17</v>
      </c>
      <c r="D101" t="s">
        <v>109</v>
      </c>
      <c r="F101">
        <f t="shared" si="9"/>
        <v>0</v>
      </c>
    </row>
    <row r="102" spans="1:6">
      <c r="A102" t="str">
        <f t="shared" si="10"/>
        <v>南浦正品仓FC104S-0165-A1WH</v>
      </c>
      <c r="B102" t="str">
        <f t="shared" si="11"/>
        <v>南浦正品仓F</v>
      </c>
      <c r="C102" t="s">
        <v>17</v>
      </c>
      <c r="D102" t="s">
        <v>110</v>
      </c>
      <c r="E102"/>
      <c r="F102">
        <f t="shared" si="9"/>
        <v>0</v>
      </c>
    </row>
    <row r="103" spans="1:6">
      <c r="A103" t="str">
        <f t="shared" si="10"/>
        <v>广州期货仓XXLC104S-0165-A1WH</v>
      </c>
      <c r="B103" t="str">
        <f t="shared" si="11"/>
        <v>广州期货仓XXL</v>
      </c>
      <c r="C103" t="s">
        <v>17</v>
      </c>
      <c r="D103" t="s">
        <v>111</v>
      </c>
      <c r="F103">
        <f t="shared" si="9"/>
        <v>0</v>
      </c>
    </row>
    <row r="104" spans="1:6">
      <c r="A104" t="str">
        <f t="shared" si="10"/>
        <v>广州期货仓XLC104S-0165-A1WH</v>
      </c>
      <c r="B104" t="str">
        <f t="shared" si="11"/>
        <v>广州期货仓XL</v>
      </c>
      <c r="C104" t="s">
        <v>17</v>
      </c>
      <c r="D104" t="s">
        <v>112</v>
      </c>
      <c r="F104">
        <f t="shared" si="9"/>
        <v>0</v>
      </c>
    </row>
    <row r="105" spans="1:6">
      <c r="A105" t="str">
        <f t="shared" si="10"/>
        <v>广州期货仓LC104S-0165-A1WH</v>
      </c>
      <c r="B105" t="str">
        <f t="shared" si="11"/>
        <v>广州期货仓L</v>
      </c>
      <c r="C105" t="s">
        <v>17</v>
      </c>
      <c r="D105" t="s">
        <v>113</v>
      </c>
      <c r="F105">
        <f t="shared" si="9"/>
        <v>0</v>
      </c>
    </row>
    <row r="106" spans="1:6">
      <c r="A106" t="str">
        <f t="shared" si="10"/>
        <v>南浦正品仓XXLC104S-0165-A1WH</v>
      </c>
      <c r="B106" t="str">
        <f t="shared" si="11"/>
        <v>南浦正品仓XXL</v>
      </c>
      <c r="C106" t="s">
        <v>17</v>
      </c>
      <c r="D106" t="s">
        <v>114</v>
      </c>
      <c r="F106">
        <f t="shared" si="9"/>
        <v>0</v>
      </c>
    </row>
    <row r="107" spans="1:6">
      <c r="A107" t="str">
        <f t="shared" si="10"/>
        <v>南浦正品仓XLC104S-0165-A1WH</v>
      </c>
      <c r="B107" t="str">
        <f t="shared" si="11"/>
        <v>南浦正品仓XL</v>
      </c>
      <c r="C107" t="s">
        <v>17</v>
      </c>
      <c r="D107" t="s">
        <v>115</v>
      </c>
      <c r="E107"/>
      <c r="F107">
        <f t="shared" si="9"/>
        <v>0</v>
      </c>
    </row>
    <row r="108" spans="1:6">
      <c r="A108" t="str">
        <f t="shared" si="10"/>
        <v>南浦正品仓LC104S-0165-A1WH</v>
      </c>
      <c r="B108" t="str">
        <f t="shared" si="11"/>
        <v>南浦正品仓L</v>
      </c>
      <c r="C108" t="s">
        <v>17</v>
      </c>
      <c r="D108" t="s">
        <v>116</v>
      </c>
      <c r="E108"/>
      <c r="F108">
        <f t="shared" si="9"/>
        <v>0</v>
      </c>
    </row>
    <row r="109" spans="1:6">
      <c r="A109" t="str">
        <f t="shared" si="10"/>
        <v>南浦正品仓MC104S-0165-A1WH</v>
      </c>
      <c r="B109" t="str">
        <f t="shared" si="11"/>
        <v>南浦正品仓M</v>
      </c>
      <c r="C109" t="s">
        <v>17</v>
      </c>
      <c r="D109" t="s">
        <v>117</v>
      </c>
      <c r="E109">
        <v>6</v>
      </c>
      <c r="F109">
        <f t="shared" si="9"/>
        <v>6</v>
      </c>
    </row>
    <row r="110" spans="1:6">
      <c r="A110" t="str">
        <f t="shared" si="10"/>
        <v>南浦正品仓SC104S-0165-A1WH</v>
      </c>
      <c r="B110" t="str">
        <f t="shared" si="11"/>
        <v>南浦正品仓S</v>
      </c>
      <c r="C110" t="s">
        <v>17</v>
      </c>
      <c r="D110" t="s">
        <v>118</v>
      </c>
      <c r="E110">
        <v>1</v>
      </c>
      <c r="F110">
        <f t="shared" si="9"/>
        <v>1</v>
      </c>
    </row>
    <row r="111" spans="1:6">
      <c r="A111" t="str">
        <f t="shared" si="10"/>
        <v>南浦正品仓XSC104S-0165-A1WH</v>
      </c>
      <c r="B111" t="str">
        <f t="shared" si="11"/>
        <v>南浦正品仓XS</v>
      </c>
      <c r="C111" t="s">
        <v>17</v>
      </c>
      <c r="D111" t="s">
        <v>119</v>
      </c>
      <c r="F111">
        <f t="shared" si="9"/>
        <v>0</v>
      </c>
    </row>
    <row r="112" spans="1:6">
      <c r="A112" t="str">
        <f t="shared" si="10"/>
        <v>大货样衣仓XXLC104S-0165-A1WH</v>
      </c>
      <c r="B112" t="str">
        <f t="shared" si="11"/>
        <v>大货样衣仓XXL</v>
      </c>
      <c r="C112" t="s">
        <v>17</v>
      </c>
      <c r="D112" t="s">
        <v>120</v>
      </c>
      <c r="F112">
        <f t="shared" si="9"/>
        <v>0</v>
      </c>
    </row>
    <row r="113" spans="1:6">
      <c r="A113" t="str">
        <f t="shared" si="10"/>
        <v>大货样衣仓MC104S-0165-A1WH</v>
      </c>
      <c r="B113" t="str">
        <f t="shared" si="11"/>
        <v>大货样衣仓M</v>
      </c>
      <c r="C113" t="s">
        <v>17</v>
      </c>
      <c r="D113" t="s">
        <v>121</v>
      </c>
      <c r="F113">
        <f t="shared" si="9"/>
        <v>0</v>
      </c>
    </row>
    <row r="114" spans="1:6">
      <c r="A114" t="str">
        <f t="shared" si="10"/>
        <v>大货样衣仓XLC104S-0165-A1WH</v>
      </c>
      <c r="B114" t="str">
        <f t="shared" si="11"/>
        <v>大货样衣仓XL</v>
      </c>
      <c r="C114" t="s">
        <v>17</v>
      </c>
      <c r="D114" t="s">
        <v>122</v>
      </c>
      <c r="F114">
        <f t="shared" si="9"/>
        <v>0</v>
      </c>
    </row>
    <row r="115" spans="1:6">
      <c r="A115" t="str">
        <f t="shared" si="10"/>
        <v>大货样衣仓LC104S-0165-A1WH</v>
      </c>
      <c r="B115" t="str">
        <f t="shared" si="11"/>
        <v>大货样衣仓L</v>
      </c>
      <c r="C115" t="s">
        <v>17</v>
      </c>
      <c r="D115" t="s">
        <v>123</v>
      </c>
      <c r="F115">
        <f t="shared" si="9"/>
        <v>0</v>
      </c>
    </row>
    <row r="116" spans="1:6">
      <c r="A116" t="str">
        <f t="shared" si="10"/>
        <v>大货样衣仓SC104S-0165-A1WH</v>
      </c>
      <c r="B116" t="str">
        <f t="shared" si="11"/>
        <v>大货样衣仓S</v>
      </c>
      <c r="C116" t="s">
        <v>17</v>
      </c>
      <c r="D116" t="s">
        <v>124</v>
      </c>
      <c r="F116">
        <f t="shared" si="9"/>
        <v>0</v>
      </c>
    </row>
    <row r="117" spans="1:6">
      <c r="A117" t="str">
        <f t="shared" si="10"/>
        <v>大货样衣仓XSC104S-0165-A1WH</v>
      </c>
      <c r="B117" t="str">
        <f t="shared" si="11"/>
        <v>大货样衣仓XS</v>
      </c>
      <c r="C117" t="s">
        <v>17</v>
      </c>
      <c r="D117" t="s">
        <v>125</v>
      </c>
      <c r="F117">
        <f t="shared" si="9"/>
        <v>0</v>
      </c>
    </row>
    <row r="118" spans="1:6">
      <c r="A118" t="str">
        <f t="shared" si="10"/>
        <v>南浦拍照样衣仓FC104S-0165-A1WH</v>
      </c>
      <c r="B118" t="str">
        <f t="shared" si="11"/>
        <v>南浦拍照样衣仓F</v>
      </c>
      <c r="C118" t="s">
        <v>17</v>
      </c>
      <c r="D118" t="s">
        <v>126</v>
      </c>
      <c r="F118">
        <f t="shared" si="9"/>
        <v>0</v>
      </c>
    </row>
    <row r="119" spans="1:6">
      <c r="A119" t="str">
        <f t="shared" si="10"/>
        <v>南浦拍照样衣仓XXLC104S-0165-A1WH</v>
      </c>
      <c r="B119" t="str">
        <f t="shared" si="11"/>
        <v>南浦拍照样衣仓XXL</v>
      </c>
      <c r="C119" t="s">
        <v>17</v>
      </c>
      <c r="D119" t="s">
        <v>127</v>
      </c>
      <c r="F119">
        <f t="shared" si="9"/>
        <v>0</v>
      </c>
    </row>
    <row r="120" spans="1:6">
      <c r="A120" t="str">
        <f t="shared" si="10"/>
        <v>南浦拍照样衣仓XLC104S-0165-A1WH</v>
      </c>
      <c r="B120" t="str">
        <f t="shared" si="11"/>
        <v>南浦拍照样衣仓XL</v>
      </c>
      <c r="C120" t="s">
        <v>17</v>
      </c>
      <c r="D120" t="s">
        <v>128</v>
      </c>
      <c r="F120">
        <f t="shared" si="9"/>
        <v>0</v>
      </c>
    </row>
    <row r="121" spans="1:6">
      <c r="A121" t="str">
        <f t="shared" si="10"/>
        <v>香港仓XSC104S-0165-A1WH</v>
      </c>
      <c r="B121" t="str">
        <f t="shared" si="11"/>
        <v>香港仓XS</v>
      </c>
      <c r="C121" t="s">
        <v>17</v>
      </c>
      <c r="D121" t="s">
        <v>129</v>
      </c>
      <c r="F121">
        <f t="shared" si="9"/>
        <v>0</v>
      </c>
    </row>
    <row r="122" spans="1:6">
      <c r="A122" t="str">
        <f t="shared" si="10"/>
        <v>南浦拍照样衣仓LC104S-0165-A1WH</v>
      </c>
      <c r="B122" t="str">
        <f t="shared" si="11"/>
        <v>南浦拍照样衣仓L</v>
      </c>
      <c r="C122" t="s">
        <v>17</v>
      </c>
      <c r="D122" t="s">
        <v>130</v>
      </c>
      <c r="F122">
        <f t="shared" si="9"/>
        <v>0</v>
      </c>
    </row>
    <row r="123" spans="1:6">
      <c r="A123" t="str">
        <f t="shared" si="10"/>
        <v>大货样衣仓FC104S-0165-A1WH</v>
      </c>
      <c r="B123" t="str">
        <f t="shared" si="11"/>
        <v>大货样衣仓F</v>
      </c>
      <c r="C123" t="s">
        <v>17</v>
      </c>
      <c r="D123" t="s">
        <v>131</v>
      </c>
      <c r="F123">
        <f t="shared" si="9"/>
        <v>0</v>
      </c>
    </row>
    <row r="124" spans="1:6">
      <c r="A124" t="str">
        <f t="shared" ref="A124:A155" si="12">B124&amp;C124</f>
        <v>香港仓LC104S-0165-A1WH</v>
      </c>
      <c r="B124" t="str">
        <f t="shared" ref="B124:B155" si="13">RIGHT(D124,LEN(D124)-FIND(":",D124,1))</f>
        <v>香港仓L</v>
      </c>
      <c r="C124" t="s">
        <v>17</v>
      </c>
      <c r="D124" t="s">
        <v>132</v>
      </c>
      <c r="F124">
        <f t="shared" ref="F124:F155" si="14">E124</f>
        <v>0</v>
      </c>
    </row>
    <row r="125" spans="1:6">
      <c r="A125" t="str">
        <f t="shared" si="12"/>
        <v>香港仓MC104S-0165-A1WH</v>
      </c>
      <c r="B125" t="str">
        <f t="shared" si="13"/>
        <v>香港仓M</v>
      </c>
      <c r="C125" t="s">
        <v>17</v>
      </c>
      <c r="D125" t="s">
        <v>133</v>
      </c>
      <c r="F125">
        <f t="shared" si="14"/>
        <v>0</v>
      </c>
    </row>
    <row r="126" spans="1:6">
      <c r="A126" t="str">
        <f t="shared" si="12"/>
        <v>香港仓FC104S-0165-A1WH</v>
      </c>
      <c r="B126" t="str">
        <f t="shared" si="13"/>
        <v>香港仓F</v>
      </c>
      <c r="C126" t="s">
        <v>17</v>
      </c>
      <c r="D126" t="s">
        <v>134</v>
      </c>
      <c r="F126">
        <f t="shared" si="14"/>
        <v>0</v>
      </c>
    </row>
    <row r="127" spans="1:6">
      <c r="A127" t="str">
        <f t="shared" si="12"/>
        <v>香港仓XXLC104S-0165-A1WH</v>
      </c>
      <c r="B127" t="str">
        <f t="shared" si="13"/>
        <v>香港仓XXL</v>
      </c>
      <c r="C127" t="s">
        <v>17</v>
      </c>
      <c r="D127" t="s">
        <v>135</v>
      </c>
      <c r="F127">
        <f t="shared" si="14"/>
        <v>0</v>
      </c>
    </row>
    <row r="128" spans="1:6">
      <c r="A128" t="str">
        <f t="shared" si="12"/>
        <v>香港仓SC104S-0165-A1WH</v>
      </c>
      <c r="B128" t="str">
        <f t="shared" si="13"/>
        <v>香港仓S</v>
      </c>
      <c r="C128" t="s">
        <v>17</v>
      </c>
      <c r="D128" t="s">
        <v>136</v>
      </c>
      <c r="F128">
        <f t="shared" si="14"/>
        <v>0</v>
      </c>
    </row>
    <row r="129" spans="1:6">
      <c r="A129" t="str">
        <f t="shared" si="12"/>
        <v>香港仓XLC104S-0165-A1WH</v>
      </c>
      <c r="B129" t="str">
        <f t="shared" si="13"/>
        <v>香港仓XL</v>
      </c>
      <c r="C129" t="s">
        <v>17</v>
      </c>
      <c r="D129" t="s">
        <v>137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138</v>
      </c>
      <c r="B1" s="4" t="s">
        <v>139</v>
      </c>
      <c r="C1" s="4" t="s">
        <v>140</v>
      </c>
      <c r="D1" s="4" t="s">
        <v>141</v>
      </c>
      <c r="E1" s="4" t="s">
        <v>142</v>
      </c>
      <c r="F1" s="4" t="s">
        <v>51</v>
      </c>
      <c r="G1" s="4" t="s">
        <v>27</v>
      </c>
      <c r="H1" s="4" t="s">
        <v>143</v>
      </c>
      <c r="I1" s="4" t="s">
        <v>144</v>
      </c>
      <c r="J1" s="4" t="s">
        <v>144</v>
      </c>
      <c r="K1" s="4" t="s">
        <v>145</v>
      </c>
      <c r="L1" s="4" t="s">
        <v>146</v>
      </c>
      <c r="M1" s="4" t="s">
        <v>147</v>
      </c>
      <c r="N1" s="4" t="s">
        <v>148</v>
      </c>
      <c r="O1" s="4" t="s">
        <v>149</v>
      </c>
      <c r="P1" s="5" t="s">
        <v>150</v>
      </c>
      <c r="Q1" s="4" t="s">
        <v>30</v>
      </c>
      <c r="R1" s="4" t="s">
        <v>29</v>
      </c>
      <c r="S1" s="4" t="s">
        <v>67</v>
      </c>
      <c r="T1" s="4" t="s">
        <v>81</v>
      </c>
      <c r="U1" s="4" t="s">
        <v>151</v>
      </c>
      <c r="V1" s="4" t="s">
        <v>152</v>
      </c>
      <c r="W1" s="9" t="s">
        <v>153</v>
      </c>
      <c r="X1" s="4" t="s">
        <v>52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154</v>
      </c>
      <c r="AG1" s="4" t="s">
        <v>52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8" t="s">
        <v>155</v>
      </c>
      <c r="AP1" s="4" t="s">
        <v>52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156</v>
      </c>
      <c r="AY1" s="4" t="s">
        <v>52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52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157</v>
      </c>
      <c r="BQ1" s="4" t="s">
        <v>52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158</v>
      </c>
    </row>
    <row r="2" s="2" customFormat="1" ht="46" customHeight="1" spans="1:78">
      <c r="A2" s="10" t="s">
        <v>138</v>
      </c>
      <c r="B2" s="11" t="s">
        <v>139</v>
      </c>
      <c r="C2" s="11" t="s">
        <v>140</v>
      </c>
      <c r="D2" s="11" t="s">
        <v>141</v>
      </c>
      <c r="E2" s="11" t="s">
        <v>142</v>
      </c>
      <c r="F2" s="11" t="s">
        <v>51</v>
      </c>
      <c r="G2" s="11" t="s">
        <v>27</v>
      </c>
      <c r="H2" s="11" t="s">
        <v>143</v>
      </c>
      <c r="I2" s="11" t="s">
        <v>144</v>
      </c>
      <c r="J2" s="11" t="s">
        <v>144</v>
      </c>
      <c r="K2" s="11" t="s">
        <v>145</v>
      </c>
      <c r="L2" s="11" t="s">
        <v>146</v>
      </c>
      <c r="M2" s="11" t="s">
        <v>147</v>
      </c>
      <c r="N2" s="11" t="s">
        <v>148</v>
      </c>
      <c r="O2" s="11" t="s">
        <v>149</v>
      </c>
      <c r="P2" s="18" t="s">
        <v>150</v>
      </c>
      <c r="Q2" s="18" t="s">
        <v>30</v>
      </c>
      <c r="R2" s="18" t="s">
        <v>29</v>
      </c>
      <c r="S2" s="18" t="s">
        <v>67</v>
      </c>
      <c r="T2" s="18" t="s">
        <v>81</v>
      </c>
      <c r="U2" s="18" t="s">
        <v>151</v>
      </c>
      <c r="V2" s="18" t="s">
        <v>152</v>
      </c>
      <c r="W2" s="18" t="s">
        <v>153</v>
      </c>
      <c r="X2" s="18" t="s">
        <v>52</v>
      </c>
      <c r="Y2" s="27" t="s">
        <v>150</v>
      </c>
      <c r="Z2" s="27" t="s">
        <v>30</v>
      </c>
      <c r="AA2" s="27" t="s">
        <v>29</v>
      </c>
      <c r="AB2" s="27" t="s">
        <v>67</v>
      </c>
      <c r="AC2" s="27" t="s">
        <v>81</v>
      </c>
      <c r="AD2" s="27" t="s">
        <v>151</v>
      </c>
      <c r="AE2" s="27" t="s">
        <v>152</v>
      </c>
      <c r="AF2" s="27" t="s">
        <v>159</v>
      </c>
      <c r="AG2" s="27" t="s">
        <v>52</v>
      </c>
      <c r="AH2" s="27" t="s">
        <v>150</v>
      </c>
      <c r="AI2" s="27" t="s">
        <v>30</v>
      </c>
      <c r="AJ2" s="27" t="s">
        <v>29</v>
      </c>
      <c r="AK2" s="27" t="s">
        <v>67</v>
      </c>
      <c r="AL2" s="27" t="s">
        <v>81</v>
      </c>
      <c r="AM2" s="27" t="s">
        <v>151</v>
      </c>
      <c r="AN2" s="27" t="s">
        <v>152</v>
      </c>
      <c r="AO2" s="29" t="s">
        <v>155</v>
      </c>
      <c r="AP2" s="27" t="s">
        <v>52</v>
      </c>
      <c r="AQ2" s="30" t="s">
        <v>150</v>
      </c>
      <c r="AR2" s="30" t="s">
        <v>30</v>
      </c>
      <c r="AS2" s="30" t="s">
        <v>29</v>
      </c>
      <c r="AT2" s="30" t="s">
        <v>67</v>
      </c>
      <c r="AU2" s="30" t="s">
        <v>81</v>
      </c>
      <c r="AV2" s="30" t="s">
        <v>151</v>
      </c>
      <c r="AW2" s="30" t="s">
        <v>152</v>
      </c>
      <c r="AX2" s="30" t="s">
        <v>160</v>
      </c>
      <c r="AY2" s="30" t="s">
        <v>52</v>
      </c>
      <c r="AZ2" s="33" t="s">
        <v>150</v>
      </c>
      <c r="BA2" s="33" t="s">
        <v>30</v>
      </c>
      <c r="BB2" s="33" t="s">
        <v>29</v>
      </c>
      <c r="BC2" s="33" t="s">
        <v>67</v>
      </c>
      <c r="BD2" s="33" t="s">
        <v>81</v>
      </c>
      <c r="BE2" s="33" t="s">
        <v>151</v>
      </c>
      <c r="BF2" s="33" t="s">
        <v>152</v>
      </c>
      <c r="BG2" s="33" t="s">
        <v>16</v>
      </c>
      <c r="BH2" s="33" t="s">
        <v>52</v>
      </c>
      <c r="BI2" s="36" t="s">
        <v>150</v>
      </c>
      <c r="BJ2" s="36" t="s">
        <v>30</v>
      </c>
      <c r="BK2" s="36" t="s">
        <v>29</v>
      </c>
      <c r="BL2" s="36" t="s">
        <v>67</v>
      </c>
      <c r="BM2" s="36" t="s">
        <v>81</v>
      </c>
      <c r="BN2" s="36" t="s">
        <v>151</v>
      </c>
      <c r="BO2" s="36" t="s">
        <v>152</v>
      </c>
      <c r="BP2" s="36" t="s">
        <v>157</v>
      </c>
      <c r="BQ2" s="36" t="s">
        <v>52</v>
      </c>
      <c r="BR2" s="37" t="s">
        <v>150</v>
      </c>
      <c r="BS2" s="37" t="s">
        <v>30</v>
      </c>
      <c r="BT2" s="37" t="s">
        <v>29</v>
      </c>
      <c r="BU2" s="37" t="s">
        <v>67</v>
      </c>
      <c r="BV2" s="37" t="s">
        <v>81</v>
      </c>
      <c r="BW2" s="37" t="s">
        <v>151</v>
      </c>
      <c r="BX2" s="37" t="s">
        <v>152</v>
      </c>
      <c r="BY2" s="37" t="s">
        <v>158</v>
      </c>
      <c r="BZ2" s="37" t="s">
        <v>52</v>
      </c>
    </row>
    <row r="3" s="3" customFormat="1" ht="29" customHeight="1" spans="1:77">
      <c r="A3" s="12">
        <v>45346</v>
      </c>
      <c r="B3" s="13"/>
      <c r="C3" s="13" t="s">
        <v>161</v>
      </c>
      <c r="D3" s="13" t="str">
        <f>_xlfn.DISPIMG("ID_A6EFE234D767408D8CB42FE4657DE9F4",1)</f>
        <v>=DISPIMG("ID_A6EFE234D767408D8CB42FE4657DE9F4",1)</v>
      </c>
      <c r="E3" s="13"/>
      <c r="F3" s="13"/>
      <c r="G3" s="13" t="s">
        <v>17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165</v>
      </c>
      <c r="P3" s="21"/>
      <c r="Q3" s="13">
        <v>1</v>
      </c>
      <c r="R3" s="13">
        <v>6</v>
      </c>
      <c r="S3" s="13"/>
      <c r="T3" s="13"/>
      <c r="U3" s="13"/>
      <c r="V3" s="13"/>
      <c r="W3" s="25">
        <v>7</v>
      </c>
      <c r="X3" s="19" t="s">
        <v>90</v>
      </c>
      <c r="Y3" s="21"/>
      <c r="Z3" s="13"/>
      <c r="AA3" s="13"/>
      <c r="AB3" s="13"/>
      <c r="AC3" s="13"/>
      <c r="AD3" s="13"/>
      <c r="AE3" s="13"/>
      <c r="AF3" s="25">
        <v>0</v>
      </c>
      <c r="AG3" s="19"/>
      <c r="AH3" s="21"/>
      <c r="AI3" s="13"/>
      <c r="AJ3" s="13"/>
      <c r="AK3" s="13"/>
      <c r="AL3" s="13"/>
      <c r="AM3" s="13"/>
      <c r="AN3" s="13"/>
      <c r="AO3" s="25">
        <v>0</v>
      </c>
      <c r="AP3" s="31"/>
      <c r="AQ3" s="21"/>
      <c r="AR3" s="13"/>
      <c r="AS3" s="13"/>
      <c r="AT3" s="13"/>
      <c r="AU3" s="13"/>
      <c r="AV3" s="13"/>
      <c r="AW3" s="13"/>
      <c r="AX3" s="25">
        <v>0</v>
      </c>
      <c r="AY3" s="34"/>
      <c r="AZ3" s="21"/>
      <c r="BA3" s="13">
        <v>1</v>
      </c>
      <c r="BB3" s="13">
        <v>6</v>
      </c>
      <c r="BC3" s="13"/>
      <c r="BD3" s="13"/>
      <c r="BE3" s="13"/>
      <c r="BF3" s="13"/>
      <c r="BG3" s="25">
        <v>7</v>
      </c>
      <c r="BH3" s="34"/>
      <c r="BI3" s="21"/>
      <c r="BJ3" s="13"/>
      <c r="BK3" s="13"/>
      <c r="BL3" s="13"/>
      <c r="BM3" s="13"/>
      <c r="BN3" s="13"/>
      <c r="BO3" s="13"/>
      <c r="BP3" s="25">
        <v>0</v>
      </c>
      <c r="BQ3" s="34"/>
      <c r="BY3" s="3">
        <v>0</v>
      </c>
    </row>
    <row r="4" ht="29" customHeight="1" spans="1:69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2"/>
      <c r="O4" s="23"/>
      <c r="P4" s="24"/>
      <c r="Q4" s="15"/>
      <c r="R4" s="15"/>
      <c r="S4" s="15"/>
      <c r="T4" s="15"/>
      <c r="U4" s="15"/>
      <c r="V4" s="15"/>
      <c r="W4" s="26"/>
      <c r="X4" s="22"/>
      <c r="Y4" s="24"/>
      <c r="Z4" s="15"/>
      <c r="AA4" s="15"/>
      <c r="AB4" s="15"/>
      <c r="AC4" s="15"/>
      <c r="AD4" s="15"/>
      <c r="AE4" s="15"/>
      <c r="AF4" s="26"/>
      <c r="AG4" s="22"/>
      <c r="AH4" s="24"/>
      <c r="AI4" s="15"/>
      <c r="AJ4" s="15"/>
      <c r="AK4" s="15"/>
      <c r="AL4" s="15"/>
      <c r="AM4" s="15"/>
      <c r="AN4" s="15"/>
      <c r="AO4" s="26"/>
      <c r="AP4" s="32"/>
      <c r="AQ4" s="24"/>
      <c r="AR4" s="15"/>
      <c r="AS4" s="15"/>
      <c r="AT4" s="15"/>
      <c r="AU4" s="15"/>
      <c r="AV4" s="15"/>
      <c r="AW4" s="15"/>
      <c r="AX4" s="26"/>
      <c r="AY4" s="35"/>
      <c r="AZ4" s="21"/>
      <c r="BA4" s="13"/>
      <c r="BB4" s="13"/>
      <c r="BC4" s="13"/>
      <c r="BD4" s="13"/>
      <c r="BE4" s="13"/>
      <c r="BF4" s="13"/>
      <c r="BG4" s="25"/>
      <c r="BH4" s="34"/>
      <c r="BI4" s="21"/>
      <c r="BJ4" s="13"/>
      <c r="BK4" s="13"/>
      <c r="BL4" s="13"/>
      <c r="BM4" s="13"/>
      <c r="BN4" s="13"/>
      <c r="BO4" s="13"/>
      <c r="BP4" s="25"/>
      <c r="BQ4" s="34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15"/>
      <c r="W5" s="26"/>
      <c r="X5" s="22"/>
      <c r="Y5" s="24"/>
      <c r="Z5" s="15"/>
      <c r="AA5" s="15"/>
      <c r="AB5" s="15"/>
      <c r="AC5" s="15"/>
      <c r="AD5" s="15"/>
      <c r="AE5" s="15"/>
      <c r="AF5" s="26"/>
      <c r="AG5" s="22"/>
      <c r="AH5" s="24"/>
      <c r="AI5" s="15"/>
      <c r="AJ5" s="15"/>
      <c r="AK5" s="15"/>
      <c r="AL5" s="15"/>
      <c r="AM5" s="15"/>
      <c r="AN5" s="15"/>
      <c r="AO5" s="26"/>
      <c r="AP5" s="32"/>
      <c r="AQ5" s="24"/>
      <c r="AR5" s="15"/>
      <c r="AS5" s="15"/>
      <c r="AT5" s="15"/>
      <c r="AU5" s="15"/>
      <c r="AV5" s="15"/>
      <c r="AW5" s="15"/>
      <c r="AX5" s="26"/>
      <c r="AY5" s="35"/>
      <c r="AZ5" s="21"/>
      <c r="BA5" s="13"/>
      <c r="BB5" s="13"/>
      <c r="BC5" s="13"/>
      <c r="BD5" s="13"/>
      <c r="BE5" s="13"/>
      <c r="BF5" s="13"/>
      <c r="BG5" s="25"/>
      <c r="BH5" s="34"/>
      <c r="BI5" s="21"/>
      <c r="BJ5" s="13"/>
      <c r="BK5" s="13"/>
      <c r="BL5" s="13"/>
      <c r="BM5" s="13"/>
      <c r="BN5" s="13"/>
      <c r="BO5" s="13"/>
      <c r="BP5" s="25"/>
      <c r="BQ5" s="34"/>
    </row>
    <row r="6" ht="29" customHeight="1" spans="1:69">
      <c r="A6" s="14"/>
      <c r="B6" s="15"/>
      <c r="C6" s="15"/>
      <c r="D6" s="15"/>
      <c r="E6" s="15"/>
      <c r="F6" s="15"/>
      <c r="G6" s="13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15"/>
      <c r="W6" s="26"/>
      <c r="X6" s="22"/>
      <c r="Y6" s="24"/>
      <c r="Z6" s="15"/>
      <c r="AA6" s="15"/>
      <c r="AB6" s="15"/>
      <c r="AC6" s="15"/>
      <c r="AD6" s="15"/>
      <c r="AE6" s="15"/>
      <c r="AF6" s="26"/>
      <c r="AG6" s="22"/>
      <c r="AH6" s="24"/>
      <c r="AI6" s="15"/>
      <c r="AJ6" s="15"/>
      <c r="AK6" s="15"/>
      <c r="AL6" s="15"/>
      <c r="AM6" s="15"/>
      <c r="AN6" s="15"/>
      <c r="AO6" s="26"/>
      <c r="AP6" s="32"/>
      <c r="AQ6" s="24"/>
      <c r="AR6" s="15"/>
      <c r="AS6" s="15"/>
      <c r="AT6" s="15"/>
      <c r="AU6" s="15"/>
      <c r="AV6" s="15"/>
      <c r="AW6" s="15"/>
      <c r="AX6" s="26"/>
      <c r="AY6" s="35"/>
      <c r="AZ6" s="21"/>
      <c r="BA6" s="13"/>
      <c r="BB6" s="13"/>
      <c r="BC6" s="13"/>
      <c r="BD6" s="13"/>
      <c r="BE6" s="13"/>
      <c r="BF6" s="13"/>
      <c r="BG6" s="25"/>
      <c r="BH6" s="34"/>
      <c r="BI6" s="21"/>
      <c r="BJ6" s="13"/>
      <c r="BK6" s="13"/>
      <c r="BL6" s="13"/>
      <c r="BM6" s="13"/>
      <c r="BN6" s="13"/>
      <c r="BO6" s="13"/>
      <c r="BP6" s="25"/>
      <c r="BQ6" s="34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15"/>
      <c r="W7" s="26"/>
      <c r="X7" s="22"/>
      <c r="Y7" s="24"/>
      <c r="Z7" s="15"/>
      <c r="AA7" s="15"/>
      <c r="AB7" s="15"/>
      <c r="AC7" s="15"/>
      <c r="AD7" s="15"/>
      <c r="AE7" s="15"/>
      <c r="AF7" s="26"/>
      <c r="AG7" s="22"/>
      <c r="AH7" s="24"/>
      <c r="AI7" s="15"/>
      <c r="AJ7" s="15"/>
      <c r="AK7" s="15"/>
      <c r="AL7" s="15"/>
      <c r="AM7" s="15"/>
      <c r="AN7" s="15"/>
      <c r="AO7" s="26"/>
      <c r="AP7" s="32"/>
      <c r="AQ7" s="24"/>
      <c r="AR7" s="15"/>
      <c r="AS7" s="15"/>
      <c r="AT7" s="15"/>
      <c r="AU7" s="15"/>
      <c r="AV7" s="15"/>
      <c r="AW7" s="15"/>
      <c r="AX7" s="26"/>
      <c r="AY7" s="35"/>
      <c r="AZ7" s="21"/>
      <c r="BA7" s="13"/>
      <c r="BB7" s="13"/>
      <c r="BC7" s="13"/>
      <c r="BD7" s="13"/>
      <c r="BE7" s="13"/>
      <c r="BF7" s="13"/>
      <c r="BG7" s="25"/>
      <c r="BH7" s="34"/>
      <c r="BI7" s="21"/>
      <c r="BJ7" s="13"/>
      <c r="BK7" s="13"/>
      <c r="BL7" s="13"/>
      <c r="BM7" s="13"/>
      <c r="BN7" s="13"/>
      <c r="BO7" s="13"/>
      <c r="BP7" s="25"/>
      <c r="BQ7" s="34"/>
    </row>
    <row r="8" ht="29" customHeight="1" spans="1:69">
      <c r="A8" s="14"/>
      <c r="B8" s="15"/>
      <c r="C8" s="15"/>
      <c r="D8" s="15"/>
      <c r="E8" s="15"/>
      <c r="F8" s="15"/>
      <c r="G8" s="16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15"/>
      <c r="W8" s="26"/>
      <c r="X8" s="22"/>
      <c r="Y8" s="24"/>
      <c r="Z8" s="15"/>
      <c r="AA8" s="15"/>
      <c r="AB8" s="15"/>
      <c r="AC8" s="15"/>
      <c r="AD8" s="15"/>
      <c r="AE8" s="15"/>
      <c r="AF8" s="26"/>
      <c r="AG8" s="22"/>
      <c r="AH8" s="24"/>
      <c r="AI8" s="15"/>
      <c r="AJ8" s="15"/>
      <c r="AK8" s="15"/>
      <c r="AL8" s="15"/>
      <c r="AM8" s="15"/>
      <c r="AN8" s="15"/>
      <c r="AO8" s="26"/>
      <c r="AP8" s="32"/>
      <c r="AQ8" s="24"/>
      <c r="AR8" s="15"/>
      <c r="AS8" s="15"/>
      <c r="AT8" s="15"/>
      <c r="AU8" s="15"/>
      <c r="AV8" s="15"/>
      <c r="AW8" s="15"/>
      <c r="AX8" s="26"/>
      <c r="AY8" s="35"/>
      <c r="AZ8" s="21"/>
      <c r="BA8" s="13"/>
      <c r="BB8" s="13"/>
      <c r="BC8" s="13"/>
      <c r="BD8" s="13"/>
      <c r="BE8" s="13"/>
      <c r="BF8" s="13"/>
      <c r="BG8" s="25"/>
      <c r="BH8" s="34"/>
      <c r="BI8" s="21"/>
      <c r="BJ8" s="13"/>
      <c r="BK8" s="13"/>
      <c r="BL8" s="13"/>
      <c r="BM8" s="13"/>
      <c r="BN8" s="13"/>
      <c r="BO8" s="13"/>
      <c r="BP8" s="25"/>
      <c r="BQ8" s="34"/>
    </row>
    <row r="9" ht="29" customHeight="1" spans="1:69">
      <c r="A9" s="14"/>
      <c r="B9" s="15"/>
      <c r="C9" s="15"/>
      <c r="D9" s="15"/>
      <c r="E9" s="15"/>
      <c r="F9" s="15"/>
      <c r="G9" s="17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15"/>
      <c r="W9" s="26"/>
      <c r="X9" s="22"/>
      <c r="Y9" s="24"/>
      <c r="Z9" s="15"/>
      <c r="AA9" s="15"/>
      <c r="AB9" s="15"/>
      <c r="AC9" s="15"/>
      <c r="AD9" s="15"/>
      <c r="AE9" s="15"/>
      <c r="AF9" s="26"/>
      <c r="AG9" s="22"/>
      <c r="AH9" s="24"/>
      <c r="AI9" s="15"/>
      <c r="AJ9" s="15"/>
      <c r="AK9" s="15"/>
      <c r="AL9" s="15"/>
      <c r="AM9" s="15"/>
      <c r="AN9" s="15"/>
      <c r="AO9" s="26"/>
      <c r="AP9" s="32"/>
      <c r="AQ9" s="24"/>
      <c r="AR9" s="15"/>
      <c r="AS9" s="15"/>
      <c r="AT9" s="15"/>
      <c r="AU9" s="15"/>
      <c r="AV9" s="15"/>
      <c r="AW9" s="15"/>
      <c r="AX9" s="26"/>
      <c r="AY9" s="35"/>
      <c r="AZ9" s="21"/>
      <c r="BA9" s="13"/>
      <c r="BB9" s="13"/>
      <c r="BC9" s="13"/>
      <c r="BD9" s="13"/>
      <c r="BE9" s="13"/>
      <c r="BF9" s="13"/>
      <c r="BG9" s="25"/>
      <c r="BH9" s="34"/>
      <c r="BI9" s="21"/>
      <c r="BJ9" s="13"/>
      <c r="BK9" s="13"/>
      <c r="BL9" s="13"/>
      <c r="BM9" s="13"/>
      <c r="BN9" s="13"/>
      <c r="BO9" s="13"/>
      <c r="BP9" s="25"/>
      <c r="BQ9" s="34"/>
    </row>
    <row r="10" ht="29" customHeight="1" spans="1:69">
      <c r="A10" s="14"/>
      <c r="B10" s="15"/>
      <c r="C10" s="15"/>
      <c r="D10" s="15"/>
      <c r="E10" s="15"/>
      <c r="F10" s="15"/>
      <c r="G10" s="17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15"/>
      <c r="W10" s="26"/>
      <c r="X10" s="22"/>
      <c r="Y10" s="24"/>
      <c r="Z10" s="15"/>
      <c r="AA10" s="15"/>
      <c r="AB10" s="15"/>
      <c r="AC10" s="15"/>
      <c r="AD10" s="15"/>
      <c r="AE10" s="15"/>
      <c r="AF10" s="26"/>
      <c r="AG10" s="22"/>
      <c r="AH10" s="24"/>
      <c r="AI10" s="15"/>
      <c r="AJ10" s="15"/>
      <c r="AK10" s="15"/>
      <c r="AL10" s="15"/>
      <c r="AM10" s="15"/>
      <c r="AN10" s="15"/>
      <c r="AO10" s="26"/>
      <c r="AP10" s="32"/>
      <c r="AQ10" s="24"/>
      <c r="AR10" s="15"/>
      <c r="AS10" s="15"/>
      <c r="AT10" s="15"/>
      <c r="AU10" s="15"/>
      <c r="AV10" s="15"/>
      <c r="AW10" s="15"/>
      <c r="AX10" s="26"/>
      <c r="AY10" s="35"/>
      <c r="AZ10" s="21"/>
      <c r="BA10" s="13"/>
      <c r="BB10" s="13"/>
      <c r="BC10" s="13"/>
      <c r="BD10" s="13"/>
      <c r="BE10" s="13"/>
      <c r="BF10" s="13"/>
      <c r="BG10" s="25"/>
      <c r="BH10" s="34"/>
      <c r="BI10" s="21"/>
      <c r="BJ10" s="13"/>
      <c r="BK10" s="13"/>
      <c r="BL10" s="13"/>
      <c r="BM10" s="13"/>
      <c r="BN10" s="13"/>
      <c r="BO10" s="13"/>
      <c r="BP10" s="25"/>
      <c r="BQ10" s="34"/>
    </row>
    <row r="11" ht="29" customHeight="1" spans="1:69">
      <c r="A11" s="14"/>
      <c r="B11" s="15"/>
      <c r="C11" s="15"/>
      <c r="D11" s="15"/>
      <c r="E11" s="15"/>
      <c r="F11" s="15"/>
      <c r="G11" s="17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15"/>
      <c r="W11" s="26"/>
      <c r="X11" s="22"/>
      <c r="Y11" s="24"/>
      <c r="Z11" s="15"/>
      <c r="AA11" s="15"/>
      <c r="AB11" s="15"/>
      <c r="AC11" s="15"/>
      <c r="AD11" s="15"/>
      <c r="AE11" s="15"/>
      <c r="AF11" s="26"/>
      <c r="AG11" s="22"/>
      <c r="AH11" s="24"/>
      <c r="AI11" s="15"/>
      <c r="AJ11" s="15"/>
      <c r="AK11" s="15"/>
      <c r="AL11" s="15"/>
      <c r="AM11" s="15"/>
      <c r="AN11" s="15"/>
      <c r="AO11" s="26"/>
      <c r="AP11" s="32"/>
      <c r="AQ11" s="24"/>
      <c r="AR11" s="15"/>
      <c r="AS11" s="15"/>
      <c r="AT11" s="15"/>
      <c r="AU11" s="15"/>
      <c r="AV11" s="15"/>
      <c r="AW11" s="15"/>
      <c r="AX11" s="26"/>
      <c r="AY11" s="35"/>
      <c r="AZ11" s="21"/>
      <c r="BA11" s="13"/>
      <c r="BB11" s="13"/>
      <c r="BC11" s="13"/>
      <c r="BD11" s="13"/>
      <c r="BE11" s="13"/>
      <c r="BF11" s="13"/>
      <c r="BG11" s="25"/>
      <c r="BH11" s="34"/>
      <c r="BI11" s="21"/>
      <c r="BJ11" s="13"/>
      <c r="BK11" s="13"/>
      <c r="BL11" s="13"/>
      <c r="BM11" s="13"/>
      <c r="BN11" s="13"/>
      <c r="BO11" s="13"/>
      <c r="BP11" s="25"/>
      <c r="BQ11" s="34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15"/>
      <c r="W12" s="26"/>
      <c r="X12" s="22"/>
      <c r="Y12" s="24"/>
      <c r="Z12" s="15"/>
      <c r="AA12" s="15"/>
      <c r="AB12" s="15"/>
      <c r="AC12" s="15"/>
      <c r="AD12" s="15"/>
      <c r="AE12" s="15"/>
      <c r="AF12" s="26"/>
      <c r="AG12" s="22"/>
      <c r="AH12" s="24"/>
      <c r="AI12" s="15"/>
      <c r="AJ12" s="15"/>
      <c r="AK12" s="15"/>
      <c r="AL12" s="15"/>
      <c r="AM12" s="15"/>
      <c r="AN12" s="15"/>
      <c r="AO12" s="26"/>
      <c r="AP12" s="32"/>
      <c r="AQ12" s="24"/>
      <c r="AR12" s="15"/>
      <c r="AS12" s="15"/>
      <c r="AT12" s="15"/>
      <c r="AU12" s="15"/>
      <c r="AV12" s="15"/>
      <c r="AW12" s="15"/>
      <c r="AX12" s="26"/>
      <c r="AY12" s="35"/>
      <c r="AZ12" s="21"/>
      <c r="BA12" s="13"/>
      <c r="BB12" s="13"/>
      <c r="BC12" s="13"/>
      <c r="BD12" s="13"/>
      <c r="BE12" s="13"/>
      <c r="BF12" s="13"/>
      <c r="BG12" s="25"/>
      <c r="BH12" s="34"/>
      <c r="BI12" s="21"/>
      <c r="BJ12" s="13"/>
      <c r="BK12" s="13"/>
      <c r="BL12" s="13"/>
      <c r="BM12" s="13"/>
      <c r="BN12" s="13"/>
      <c r="BO12" s="13"/>
      <c r="BP12" s="25"/>
      <c r="BQ12" s="34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15"/>
      <c r="W13" s="26"/>
      <c r="X13" s="22"/>
      <c r="Y13" s="24"/>
      <c r="Z13" s="15"/>
      <c r="AA13" s="15"/>
      <c r="AB13" s="15"/>
      <c r="AC13" s="15"/>
      <c r="AD13" s="15"/>
      <c r="AE13" s="15"/>
      <c r="AF13" s="26"/>
      <c r="AG13" s="22"/>
      <c r="AH13" s="24"/>
      <c r="AI13" s="15"/>
      <c r="AJ13" s="15"/>
      <c r="AK13" s="15"/>
      <c r="AL13" s="15"/>
      <c r="AM13" s="15"/>
      <c r="AN13" s="15"/>
      <c r="AO13" s="26"/>
      <c r="AP13" s="32"/>
      <c r="AQ13" s="24"/>
      <c r="AR13" s="15"/>
      <c r="AS13" s="15"/>
      <c r="AT13" s="15"/>
      <c r="AU13" s="15"/>
      <c r="AV13" s="15"/>
      <c r="AW13" s="15"/>
      <c r="AX13" s="26"/>
      <c r="AY13" s="35"/>
      <c r="AZ13" s="21"/>
      <c r="BA13" s="13"/>
      <c r="BB13" s="13"/>
      <c r="BC13" s="13"/>
      <c r="BD13" s="13"/>
      <c r="BE13" s="13"/>
      <c r="BF13" s="13"/>
      <c r="BG13" s="25"/>
      <c r="BH13" s="34"/>
      <c r="BI13" s="21"/>
      <c r="BJ13" s="13"/>
      <c r="BK13" s="13"/>
      <c r="BL13" s="13"/>
      <c r="BM13" s="13"/>
      <c r="BN13" s="13"/>
      <c r="BO13" s="13"/>
      <c r="BP13" s="25"/>
      <c r="BQ13" s="34"/>
    </row>
    <row r="14" ht="29" customHeight="1" spans="1:69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15"/>
      <c r="W14" s="26"/>
      <c r="X14" s="22"/>
      <c r="Y14" s="24"/>
      <c r="Z14" s="15"/>
      <c r="AA14" s="15"/>
      <c r="AB14" s="15"/>
      <c r="AC14" s="15"/>
      <c r="AD14" s="15"/>
      <c r="AE14" s="15"/>
      <c r="AF14" s="26"/>
      <c r="AG14" s="22"/>
      <c r="AH14" s="24"/>
      <c r="AI14" s="15"/>
      <c r="AJ14" s="15"/>
      <c r="AK14" s="15"/>
      <c r="AL14" s="15"/>
      <c r="AM14" s="15"/>
      <c r="AN14" s="15"/>
      <c r="AO14" s="26"/>
      <c r="AP14" s="32"/>
      <c r="AQ14" s="24"/>
      <c r="AR14" s="15"/>
      <c r="AS14" s="15"/>
      <c r="AT14" s="15"/>
      <c r="AU14" s="15"/>
      <c r="AV14" s="15"/>
      <c r="AW14" s="15"/>
      <c r="AX14" s="26"/>
      <c r="AY14" s="35"/>
      <c r="AZ14" s="21"/>
      <c r="BA14" s="13"/>
      <c r="BB14" s="13"/>
      <c r="BC14" s="13"/>
      <c r="BD14" s="13"/>
      <c r="BE14" s="13"/>
      <c r="BF14" s="13"/>
      <c r="BG14" s="25"/>
      <c r="BH14" s="34"/>
      <c r="BI14" s="21"/>
      <c r="BJ14" s="13"/>
      <c r="BK14" s="13"/>
      <c r="BL14" s="13"/>
      <c r="BM14" s="13"/>
      <c r="BN14" s="13"/>
      <c r="BO14" s="13"/>
      <c r="BP14" s="25"/>
      <c r="BQ14" s="34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15"/>
      <c r="W15" s="26"/>
      <c r="X15" s="22"/>
      <c r="Y15" s="24"/>
      <c r="Z15" s="15"/>
      <c r="AA15" s="15"/>
      <c r="AB15" s="15"/>
      <c r="AC15" s="15"/>
      <c r="AD15" s="15"/>
      <c r="AE15" s="15"/>
      <c r="AF15" s="26"/>
      <c r="AG15" s="22"/>
      <c r="AH15" s="24"/>
      <c r="AI15" s="15"/>
      <c r="AJ15" s="15"/>
      <c r="AK15" s="15"/>
      <c r="AL15" s="15"/>
      <c r="AM15" s="15"/>
      <c r="AN15" s="15"/>
      <c r="AO15" s="26"/>
      <c r="AP15" s="32"/>
      <c r="AQ15" s="24"/>
      <c r="AR15" s="15"/>
      <c r="AS15" s="15"/>
      <c r="AT15" s="15"/>
      <c r="AU15" s="15"/>
      <c r="AV15" s="15"/>
      <c r="AW15" s="15"/>
      <c r="AX15" s="26"/>
      <c r="AY15" s="35"/>
      <c r="AZ15" s="21"/>
      <c r="BA15" s="13"/>
      <c r="BB15" s="13"/>
      <c r="BC15" s="13"/>
      <c r="BD15" s="13"/>
      <c r="BE15" s="13"/>
      <c r="BF15" s="13"/>
      <c r="BG15" s="25"/>
      <c r="BH15" s="34"/>
      <c r="BI15" s="21"/>
      <c r="BJ15" s="13"/>
      <c r="BK15" s="13"/>
      <c r="BL15" s="13"/>
      <c r="BM15" s="13"/>
      <c r="BN15" s="13"/>
      <c r="BO15" s="13"/>
      <c r="BP15" s="25"/>
      <c r="BQ15" s="34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15"/>
      <c r="W16" s="26"/>
      <c r="X16" s="22"/>
      <c r="Y16" s="24"/>
      <c r="Z16" s="15"/>
      <c r="AA16" s="15"/>
      <c r="AB16" s="15"/>
      <c r="AC16" s="15"/>
      <c r="AD16" s="15"/>
      <c r="AE16" s="15"/>
      <c r="AF16" s="26"/>
      <c r="AG16" s="22"/>
      <c r="AH16" s="24"/>
      <c r="AI16" s="15"/>
      <c r="AJ16" s="15"/>
      <c r="AK16" s="15"/>
      <c r="AL16" s="15"/>
      <c r="AM16" s="15"/>
      <c r="AN16" s="15"/>
      <c r="AO16" s="26"/>
      <c r="AP16" s="32"/>
      <c r="AQ16" s="24"/>
      <c r="AR16" s="15"/>
      <c r="AS16" s="15"/>
      <c r="AT16" s="15"/>
      <c r="AU16" s="15"/>
      <c r="AV16" s="15"/>
      <c r="AW16" s="15"/>
      <c r="AX16" s="26"/>
      <c r="AY16" s="35"/>
      <c r="AZ16" s="21"/>
      <c r="BA16" s="13"/>
      <c r="BB16" s="13"/>
      <c r="BC16" s="13"/>
      <c r="BD16" s="13"/>
      <c r="BE16" s="13"/>
      <c r="BF16" s="13"/>
      <c r="BG16" s="25"/>
      <c r="BH16" s="34"/>
      <c r="BI16" s="21"/>
      <c r="BJ16" s="13"/>
      <c r="BK16" s="13"/>
      <c r="BL16" s="13"/>
      <c r="BM16" s="13"/>
      <c r="BN16" s="13"/>
      <c r="BO16" s="13"/>
      <c r="BP16" s="25"/>
      <c r="BQ16" s="34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15"/>
      <c r="W17" s="26"/>
      <c r="X17" s="22"/>
      <c r="Y17" s="24"/>
      <c r="Z17" s="15"/>
      <c r="AA17" s="15"/>
      <c r="AB17" s="15"/>
      <c r="AC17" s="15"/>
      <c r="AD17" s="15"/>
      <c r="AE17" s="15"/>
      <c r="AF17" s="26"/>
      <c r="AG17" s="22"/>
      <c r="AH17" s="24"/>
      <c r="AI17" s="15"/>
      <c r="AJ17" s="15"/>
      <c r="AK17" s="15"/>
      <c r="AL17" s="15"/>
      <c r="AM17" s="15"/>
      <c r="AN17" s="15"/>
      <c r="AO17" s="26"/>
      <c r="AP17" s="32"/>
      <c r="AQ17" s="24"/>
      <c r="AR17" s="15"/>
      <c r="AS17" s="15"/>
      <c r="AT17" s="15"/>
      <c r="AU17" s="15"/>
      <c r="AV17" s="15"/>
      <c r="AW17" s="15"/>
      <c r="AX17" s="26"/>
      <c r="AY17" s="35"/>
      <c r="AZ17" s="21"/>
      <c r="BA17" s="13"/>
      <c r="BB17" s="13"/>
      <c r="BC17" s="13"/>
      <c r="BD17" s="13"/>
      <c r="BE17" s="13"/>
      <c r="BF17" s="13"/>
      <c r="BG17" s="25"/>
      <c r="BH17" s="34"/>
      <c r="BI17" s="21"/>
      <c r="BJ17" s="13"/>
      <c r="BK17" s="13"/>
      <c r="BL17" s="13"/>
      <c r="BM17" s="13"/>
      <c r="BN17" s="13"/>
      <c r="BO17" s="13"/>
      <c r="BP17" s="25"/>
      <c r="BQ17" s="34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15"/>
      <c r="W18" s="26"/>
      <c r="X18" s="22"/>
      <c r="Y18" s="24"/>
      <c r="Z18" s="15"/>
      <c r="AA18" s="15"/>
      <c r="AB18" s="15"/>
      <c r="AC18" s="15"/>
      <c r="AD18" s="15"/>
      <c r="AE18" s="15"/>
      <c r="AF18" s="26"/>
      <c r="AG18" s="22"/>
      <c r="AH18" s="24"/>
      <c r="AI18" s="15"/>
      <c r="AJ18" s="15"/>
      <c r="AK18" s="15"/>
      <c r="AL18" s="15"/>
      <c r="AM18" s="15"/>
      <c r="AN18" s="15"/>
      <c r="AO18" s="26"/>
      <c r="AP18" s="32"/>
      <c r="AQ18" s="24"/>
      <c r="AR18" s="15"/>
      <c r="AS18" s="15"/>
      <c r="AT18" s="15"/>
      <c r="AU18" s="15"/>
      <c r="AV18" s="15"/>
      <c r="AW18" s="15"/>
      <c r="AX18" s="26"/>
      <c r="AY18" s="35"/>
      <c r="AZ18" s="21"/>
      <c r="BA18" s="13"/>
      <c r="BB18" s="13"/>
      <c r="BC18" s="13"/>
      <c r="BD18" s="13"/>
      <c r="BE18" s="13"/>
      <c r="BF18" s="13"/>
      <c r="BG18" s="25"/>
      <c r="BH18" s="34"/>
      <c r="BI18" s="21"/>
      <c r="BJ18" s="13"/>
      <c r="BK18" s="13"/>
      <c r="BL18" s="13"/>
      <c r="BM18" s="13"/>
      <c r="BN18" s="13"/>
      <c r="BO18" s="13"/>
      <c r="BP18" s="25"/>
      <c r="BQ18" s="34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15"/>
      <c r="W19" s="26"/>
      <c r="X19" s="22"/>
      <c r="Y19" s="24"/>
      <c r="Z19" s="15"/>
      <c r="AA19" s="15"/>
      <c r="AB19" s="15"/>
      <c r="AC19" s="15"/>
      <c r="AD19" s="15"/>
      <c r="AE19" s="15"/>
      <c r="AF19" s="26"/>
      <c r="AG19" s="22"/>
      <c r="AH19" s="24"/>
      <c r="AI19" s="15"/>
      <c r="AJ19" s="15"/>
      <c r="AK19" s="15"/>
      <c r="AL19" s="15"/>
      <c r="AM19" s="15"/>
      <c r="AN19" s="15"/>
      <c r="AO19" s="26"/>
      <c r="AP19" s="32"/>
      <c r="AQ19" s="24"/>
      <c r="AR19" s="15"/>
      <c r="AS19" s="15"/>
      <c r="AT19" s="15"/>
      <c r="AU19" s="15"/>
      <c r="AV19" s="15"/>
      <c r="AW19" s="15"/>
      <c r="AX19" s="26"/>
      <c r="AY19" s="35"/>
      <c r="AZ19" s="21"/>
      <c r="BA19" s="13"/>
      <c r="BB19" s="13"/>
      <c r="BC19" s="13"/>
      <c r="BD19" s="13"/>
      <c r="BE19" s="13"/>
      <c r="BF19" s="13"/>
      <c r="BG19" s="25"/>
      <c r="BH19" s="34"/>
      <c r="BI19" s="21"/>
      <c r="BJ19" s="13"/>
      <c r="BK19" s="13"/>
      <c r="BL19" s="13"/>
      <c r="BM19" s="13"/>
      <c r="BN19" s="13"/>
      <c r="BO19" s="13"/>
      <c r="BP19" s="25"/>
      <c r="BQ19" s="34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15"/>
      <c r="W20" s="26"/>
      <c r="X20" s="22"/>
      <c r="Y20" s="24"/>
      <c r="Z20" s="15"/>
      <c r="AA20" s="15"/>
      <c r="AB20" s="15"/>
      <c r="AC20" s="15"/>
      <c r="AD20" s="15"/>
      <c r="AE20" s="15"/>
      <c r="AF20" s="26"/>
      <c r="AG20" s="22"/>
      <c r="AH20" s="24"/>
      <c r="AI20" s="15"/>
      <c r="AJ20" s="15"/>
      <c r="AK20" s="15"/>
      <c r="AL20" s="15"/>
      <c r="AM20" s="15"/>
      <c r="AN20" s="15"/>
      <c r="AO20" s="26"/>
      <c r="AP20" s="32"/>
      <c r="AQ20" s="24"/>
      <c r="AR20" s="15"/>
      <c r="AS20" s="15"/>
      <c r="AT20" s="15"/>
      <c r="AU20" s="15"/>
      <c r="AV20" s="15"/>
      <c r="AW20" s="15"/>
      <c r="AX20" s="26"/>
      <c r="AY20" s="35"/>
      <c r="AZ20" s="21"/>
      <c r="BA20" s="13"/>
      <c r="BB20" s="13"/>
      <c r="BC20" s="13"/>
      <c r="BD20" s="13"/>
      <c r="BE20" s="13"/>
      <c r="BF20" s="13"/>
      <c r="BG20" s="25"/>
      <c r="BH20" s="34"/>
      <c r="BI20" s="21"/>
      <c r="BJ20" s="13"/>
      <c r="BK20" s="13"/>
      <c r="BL20" s="13"/>
      <c r="BM20" s="13"/>
      <c r="BN20" s="13"/>
      <c r="BO20" s="13"/>
      <c r="BP20" s="25"/>
      <c r="BQ20" s="34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15"/>
      <c r="W21" s="26"/>
      <c r="X21" s="22"/>
      <c r="Y21" s="24"/>
      <c r="Z21" s="15"/>
      <c r="AA21" s="15"/>
      <c r="AB21" s="15"/>
      <c r="AC21" s="15"/>
      <c r="AD21" s="15"/>
      <c r="AE21" s="15"/>
      <c r="AF21" s="26"/>
      <c r="AG21" s="22"/>
      <c r="AH21" s="24"/>
      <c r="AI21" s="15"/>
      <c r="AJ21" s="15"/>
      <c r="AK21" s="15"/>
      <c r="AL21" s="15"/>
      <c r="AM21" s="15"/>
      <c r="AN21" s="15"/>
      <c r="AO21" s="26"/>
      <c r="AP21" s="32"/>
      <c r="AQ21" s="24"/>
      <c r="AR21" s="15"/>
      <c r="AS21" s="15"/>
      <c r="AT21" s="15"/>
      <c r="AU21" s="15"/>
      <c r="AV21" s="15"/>
      <c r="AW21" s="15"/>
      <c r="AX21" s="26"/>
      <c r="AY21" s="35"/>
      <c r="AZ21" s="21"/>
      <c r="BA21" s="13"/>
      <c r="BB21" s="13"/>
      <c r="BC21" s="13"/>
      <c r="BD21" s="13"/>
      <c r="BE21" s="13"/>
      <c r="BF21" s="13"/>
      <c r="BG21" s="25"/>
      <c r="BH21" s="34"/>
      <c r="BI21" s="21"/>
      <c r="BJ21" s="13"/>
      <c r="BK21" s="13"/>
      <c r="BL21" s="13"/>
      <c r="BM21" s="13"/>
      <c r="BN21" s="13"/>
      <c r="BO21" s="13"/>
      <c r="BP21" s="25"/>
      <c r="BQ21" s="34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15"/>
      <c r="W22" s="26"/>
      <c r="X22" s="22"/>
      <c r="Y22" s="24"/>
      <c r="Z22" s="15"/>
      <c r="AA22" s="15"/>
      <c r="AB22" s="15"/>
      <c r="AC22" s="15"/>
      <c r="AD22" s="15"/>
      <c r="AE22" s="15"/>
      <c r="AF22" s="26"/>
      <c r="AG22" s="22"/>
      <c r="AH22" s="24"/>
      <c r="AI22" s="15"/>
      <c r="AJ22" s="15"/>
      <c r="AK22" s="15"/>
      <c r="AL22" s="15"/>
      <c r="AM22" s="15"/>
      <c r="AN22" s="15"/>
      <c r="AO22" s="26"/>
      <c r="AP22" s="32"/>
      <c r="AQ22" s="24"/>
      <c r="AR22" s="15"/>
      <c r="AS22" s="15"/>
      <c r="AT22" s="15"/>
      <c r="AU22" s="15"/>
      <c r="AV22" s="15"/>
      <c r="AW22" s="15"/>
      <c r="AX22" s="26"/>
      <c r="AY22" s="35"/>
      <c r="AZ22" s="21"/>
      <c r="BA22" s="13"/>
      <c r="BB22" s="13"/>
      <c r="BC22" s="13"/>
      <c r="BD22" s="13"/>
      <c r="BE22" s="13"/>
      <c r="BF22" s="13"/>
      <c r="BG22" s="25"/>
      <c r="BH22" s="34"/>
      <c r="BI22" s="21"/>
      <c r="BJ22" s="13"/>
      <c r="BK22" s="13"/>
      <c r="BL22" s="13"/>
      <c r="BM22" s="13"/>
      <c r="BN22" s="13"/>
      <c r="BO22" s="13"/>
      <c r="BP22" s="25"/>
      <c r="BQ22" s="34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15"/>
      <c r="W23" s="26"/>
      <c r="X23" s="22"/>
      <c r="Y23" s="24"/>
      <c r="Z23" s="15"/>
      <c r="AA23" s="15"/>
      <c r="AB23" s="15"/>
      <c r="AC23" s="15"/>
      <c r="AD23" s="15"/>
      <c r="AE23" s="15"/>
      <c r="AF23" s="26"/>
      <c r="AG23" s="22"/>
      <c r="AH23" s="24"/>
      <c r="AI23" s="15"/>
      <c r="AJ23" s="15"/>
      <c r="AK23" s="15"/>
      <c r="AL23" s="15"/>
      <c r="AM23" s="15"/>
      <c r="AN23" s="15"/>
      <c r="AO23" s="26"/>
      <c r="AP23" s="32"/>
      <c r="AQ23" s="24"/>
      <c r="AR23" s="15"/>
      <c r="AS23" s="15"/>
      <c r="AT23" s="15"/>
      <c r="AU23" s="15"/>
      <c r="AV23" s="15"/>
      <c r="AW23" s="15"/>
      <c r="AX23" s="26"/>
      <c r="AY23" s="35"/>
      <c r="AZ23" s="21"/>
      <c r="BA23" s="13"/>
      <c r="BB23" s="13"/>
      <c r="BC23" s="13"/>
      <c r="BD23" s="13"/>
      <c r="BE23" s="13"/>
      <c r="BF23" s="13"/>
      <c r="BG23" s="25"/>
      <c r="BH23" s="34"/>
      <c r="BI23" s="21"/>
      <c r="BJ23" s="13"/>
      <c r="BK23" s="13"/>
      <c r="BL23" s="13"/>
      <c r="BM23" s="13"/>
      <c r="BN23" s="13"/>
      <c r="BO23" s="13"/>
      <c r="BP23" s="25"/>
      <c r="BQ23" s="34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15"/>
      <c r="W24" s="26"/>
      <c r="X24" s="22"/>
      <c r="Y24" s="24"/>
      <c r="Z24" s="15"/>
      <c r="AA24" s="15"/>
      <c r="AB24" s="15"/>
      <c r="AC24" s="15"/>
      <c r="AD24" s="15"/>
      <c r="AE24" s="15"/>
      <c r="AF24" s="26"/>
      <c r="AG24" s="22"/>
      <c r="AH24" s="24"/>
      <c r="AI24" s="15"/>
      <c r="AJ24" s="15"/>
      <c r="AK24" s="15"/>
      <c r="AL24" s="15"/>
      <c r="AM24" s="15"/>
      <c r="AN24" s="15"/>
      <c r="AO24" s="26"/>
      <c r="AP24" s="32"/>
      <c r="AQ24" s="24"/>
      <c r="AR24" s="15"/>
      <c r="AS24" s="15"/>
      <c r="AT24" s="15"/>
      <c r="AU24" s="15"/>
      <c r="AV24" s="15"/>
      <c r="AW24" s="15"/>
      <c r="AX24" s="26"/>
      <c r="AY24" s="35"/>
      <c r="AZ24" s="21"/>
      <c r="BA24" s="13"/>
      <c r="BB24" s="13"/>
      <c r="BC24" s="13"/>
      <c r="BD24" s="13"/>
      <c r="BE24" s="13"/>
      <c r="BF24" s="13"/>
      <c r="BG24" s="25"/>
      <c r="BH24" s="34"/>
      <c r="BI24" s="21"/>
      <c r="BJ24" s="13"/>
      <c r="BK24" s="13"/>
      <c r="BL24" s="13"/>
      <c r="BM24" s="13"/>
      <c r="BN24" s="13"/>
      <c r="BO24" s="13"/>
      <c r="BP24" s="25"/>
      <c r="BQ24" s="34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166</v>
      </c>
    </row>
    <row r="17" spans="1:1">
      <c r="A17" s="1" t="s">
        <v>167</v>
      </c>
    </row>
    <row r="18" spans="1:1">
      <c r="A18" s="1" t="s">
        <v>168</v>
      </c>
    </row>
    <row r="19" spans="1:1">
      <c r="A19" s="1" t="s">
        <v>169</v>
      </c>
    </row>
    <row r="32" spans="1:1">
      <c r="A32" s="1" t="s">
        <v>170</v>
      </c>
    </row>
    <row r="53" spans="1:1">
      <c r="A53" s="1" t="s">
        <v>171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2024-03-15T05:59:08Z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