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</sheets>
  <definedNames>
    <definedName name="_xlnm._FilterDatabase" localSheetId="0" hidden="1">装箱指令单批量导入!$A$1:$O$22</definedName>
    <definedName name="_xlnm._FilterDatabase" localSheetId="1" hidden="1">模板!$A$3:$Q$33</definedName>
    <definedName name="_xlnm._FilterDatabase" localSheetId="3" hidden="1">分仓ST!$C$3:$G$93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CC USER</author>
  </authors>
  <commentList>
    <comment ref="D2" authorId="0">
      <text>
        <r>
          <rPr>
            <b/>
            <sz val="9"/>
            <rFont val="宋体"/>
            <charset val="134"/>
          </rPr>
          <t>CC USER:</t>
        </r>
        <r>
          <rPr>
            <sz val="9"/>
            <rFont val="宋体"/>
            <charset val="134"/>
          </rPr>
          <t xml:space="preserve">
南浦正品仓/中转仓
拍照样：南浦拍照样衣仓</t>
        </r>
      </text>
    </comment>
  </commentList>
</comments>
</file>

<file path=xl/sharedStrings.xml><?xml version="1.0" encoding="utf-8"?>
<sst xmlns="http://schemas.openxmlformats.org/spreadsheetml/2006/main" count="537" uniqueCount="135">
  <si>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</si>
  <si>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</si>
  <si>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</si>
  <si>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</si>
  <si>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</si>
  <si>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</si>
  <si>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</si>
  <si>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</si>
  <si>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</si>
  <si>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</si>
  <si>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</si>
  <si>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</si>
  <si>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</si>
  <si>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</si>
  <si>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</si>
  <si>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RY20231220001</t>
  </si>
  <si>
    <t>中转仓</t>
  </si>
  <si>
    <t>CW403KT0169</t>
  </si>
  <si>
    <t>CW403KT0169W0L</t>
  </si>
  <si>
    <t>正品</t>
  </si>
  <si>
    <t>2023-12-20</t>
  </si>
  <si>
    <t>香港</t>
  </si>
  <si>
    <t>CW403KT0169W0M</t>
  </si>
  <si>
    <t>CW403KT0169W0S</t>
  </si>
  <si>
    <t>CW403KT0169W0XS</t>
  </si>
  <si>
    <t>武汉</t>
  </si>
  <si>
    <t>南浦正品仓</t>
  </si>
  <si>
    <t>广州</t>
  </si>
  <si>
    <t>填</t>
  </si>
  <si>
    <t>公式</t>
  </si>
  <si>
    <t>香港/武汉/广州（南浦拍照样衣仓用“南浦”，贴导入时修改为“广州”）</t>
  </si>
  <si>
    <t>货号</t>
  </si>
  <si>
    <t>尺码</t>
  </si>
  <si>
    <t>CW403KT0169W0</t>
  </si>
  <si>
    <t>L</t>
  </si>
  <si>
    <t>M</t>
  </si>
  <si>
    <t>S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</si>
  <si>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</si>
  <si>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</si>
  <si>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</si>
  <si>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</si>
  <si>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</si>
  <si>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</si>
  <si>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</si>
  <si>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</si>
  <si>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</si>
  <si>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</si>
  <si>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</si>
  <si>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</si>
  <si>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</si>
  <si>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</si>
  <si>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</si>
  <si>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</si>
  <si>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</si>
  <si>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</si>
  <si>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</si>
  <si>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</si>
  <si>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</si>
  <si>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</si>
  <si>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</si>
  <si>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</si>
  <si>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</si>
  <si>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</si>
  <si>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</si>
  <si>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</si>
  <si>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</si>
  <si>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</si>
  <si>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夹克</t>
  </si>
  <si>
    <t>利来远东</t>
  </si>
  <si>
    <t>400055</t>
  </si>
  <si>
    <t>290</t>
  </si>
  <si>
    <t>3480</t>
  </si>
  <si>
    <t>全时段</t>
  </si>
  <si>
    <t>MO20231212413</t>
  </si>
  <si>
    <t>CHESTER CHARLES</t>
  </si>
  <si>
    <t>翻单1</t>
  </si>
  <si>
    <t>本白</t>
  </si>
  <si>
    <t>FOB</t>
  </si>
  <si>
    <t>张春菊</t>
  </si>
  <si>
    <t>6670</t>
  </si>
  <si>
    <t>7540</t>
  </si>
  <si>
    <t>1740</t>
  </si>
  <si>
    <t>&amp;&amp;</t>
  </si>
  <si>
    <t>分仓点</t>
  </si>
  <si>
    <t>值</t>
  </si>
  <si>
    <t>(空白)</t>
  </si>
  <si>
    <t>求和项:武汉XS</t>
  </si>
  <si>
    <t>求和项:武汉S</t>
  </si>
  <si>
    <t>求和项:武汉M</t>
  </si>
  <si>
    <t>求和项:武汉L</t>
  </si>
  <si>
    <t>求和项:武汉XL</t>
  </si>
  <si>
    <t>求和项:武汉F</t>
  </si>
  <si>
    <t>求和项:香港XS</t>
  </si>
  <si>
    <t>求和项:香港S</t>
  </si>
  <si>
    <t>求和项:香港M</t>
  </si>
  <si>
    <t>求和项:香港L</t>
  </si>
  <si>
    <t>求和项:香港XL</t>
  </si>
  <si>
    <t>求和项:香港F</t>
  </si>
  <si>
    <t>求和项:广州XS</t>
  </si>
  <si>
    <t>求和项:广州S</t>
  </si>
  <si>
    <t>求和项:广州M</t>
  </si>
  <si>
    <t>求和项:广州L</t>
  </si>
  <si>
    <t>求和项:广州XL</t>
  </si>
  <si>
    <t>求和项:广州F</t>
  </si>
  <si>
    <t>求和项:南浦XS</t>
  </si>
  <si>
    <t>求和项:南浦S</t>
  </si>
  <si>
    <t>求和项:南浦M</t>
  </si>
  <si>
    <t>求和项:南浦L</t>
  </si>
  <si>
    <t>求和项:南浦XL</t>
  </si>
  <si>
    <t>求和项:南浦F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</si>
  <si>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</si>
  <si>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</si>
  <si>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</si>
  <si>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</si>
  <si>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</si>
  <si>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</si>
  <si>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</si>
  <si>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</si>
  <si>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</si>
  <si>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</si>
  <si>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</si>
  <si>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</si>
  <si>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</si>
  <si>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</si>
  <si>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</si>
  <si>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</si>
  <si>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</si>
  <si>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</si>
  <si>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南浦</t>
  </si>
  <si>
    <t>利来</t>
  </si>
  <si>
    <t>返单</t>
  </si>
  <si>
    <t>WOMEN</t>
  </si>
  <si>
    <t>KNITWEAR</t>
  </si>
  <si>
    <t>毛织</t>
  </si>
  <si>
    <t>分批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</si>
</sst>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6"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25" fillId="1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0" borderId="0"/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176" fontId="1" fillId="3" borderId="3" xfId="0" applyNumberFormat="1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176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1" fillId="3" borderId="4" xfId="0" applyFont="1" applyFill="1" applyBorder="1" applyAlignment="1">
      <alignment horizontal="center" vertical="top" wrapText="1"/>
    </xf>
    <xf numFmtId="0" fontId="4" fillId="4" borderId="5" xfId="49" applyFont="1" applyFill="1" applyBorder="1" applyAlignment="1">
      <alignment horizontal="center" vertical="top"/>
    </xf>
    <xf numFmtId="0" fontId="4" fillId="4" borderId="3" xfId="49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>
      <alignment vertical="center"/>
    </xf>
    <xf numFmtId="0" fontId="4" fillId="4" borderId="4" xfId="49" applyFont="1" applyFill="1" applyBorder="1" applyAlignment="1">
      <alignment horizontal="center" vertical="top"/>
    </xf>
    <xf numFmtId="0" fontId="4" fillId="5" borderId="5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top"/>
    </xf>
    <xf numFmtId="0" fontId="4" fillId="6" borderId="5" xfId="0" applyFont="1" applyFill="1" applyBorder="1" applyAlignment="1">
      <alignment horizontal="center" vertical="top"/>
    </xf>
    <xf numFmtId="0" fontId="4" fillId="6" borderId="3" xfId="0" applyFont="1" applyFill="1" applyBorder="1" applyAlignment="1">
      <alignment horizontal="center" vertical="top"/>
    </xf>
    <xf numFmtId="0" fontId="3" fillId="2" borderId="3" xfId="0" applyFont="1" applyFill="1" applyBorder="1">
      <alignment vertical="center"/>
    </xf>
    <xf numFmtId="0" fontId="6" fillId="2" borderId="0" xfId="0" applyFont="1" applyFill="1">
      <alignment vertical="center"/>
    </xf>
    <xf numFmtId="0" fontId="4" fillId="6" borderId="4" xfId="0" applyFont="1" applyFill="1" applyBorder="1" applyAlignment="1">
      <alignment horizontal="center" vertical="top"/>
    </xf>
    <xf numFmtId="0" fontId="4" fillId="7" borderId="5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4" fillId="7" borderId="6" xfId="0" applyFont="1" applyFill="1" applyBorder="1" applyAlignment="1">
      <alignment horizontal="center" vertical="top" wrapText="1"/>
    </xf>
    <xf numFmtId="0" fontId="4" fillId="8" borderId="7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7" fillId="0" borderId="0" xfId="0" applyNumberFormat="1" applyFont="1" applyAlignment="1"/>
    <xf numFmtId="0" fontId="0" fillId="0" borderId="0" xfId="0" applyAlignment="1">
      <alignment horizontal="center" vertical="center"/>
    </xf>
    <xf numFmtId="0" fontId="8" fillId="9" borderId="0" xfId="0" applyNumberFormat="1" applyFont="1" applyFill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10" borderId="0" xfId="0" applyFont="1" applyFill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10" fillId="11" borderId="0" xfId="0" applyFont="1" applyFill="1" applyAlignment="1">
      <alignment horizontal="left" vertical="center"/>
    </xf>
    <xf numFmtId="0" fontId="11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80.5042361111" refreshedBy="CC USER" recordCount="3">
  <cacheSource type="worksheet">
    <worksheetSource ref="A1:BB1048576" sheet="单款分仓"/>
  </cacheSource>
  <cacheFields count="54">
    <cacheField name="分仓时间" numFmtId="0">
      <sharedItems containsBlank="1" containsDate="1" containsMixedTypes="1" count="3">
        <s v="分仓时间"/>
        <d v="2023-12-20T00:00:00"/>
        <m/>
      </sharedItems>
    </cacheField>
    <cacheField name="加工厂" numFmtId="0">
      <sharedItems containsBlank="1" count="3">
        <s v="加工厂"/>
        <s v="利来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2">
        <s v="图片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8">
        <s v="货号"/>
        <s v="CW403KT0169W0"/>
        <m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XS" numFmtId="0">
      <sharedItems containsBlank="1" containsNumber="1" containsInteger="1" containsMixedTypes="1" count="3">
        <s v="XS"/>
        <n v="6"/>
        <m/>
      </sharedItems>
    </cacheField>
    <cacheField name="S" numFmtId="0">
      <sharedItems containsBlank="1" containsNumber="1" containsInteger="1" containsMixedTypes="1" count="3">
        <s v="S"/>
        <n v="26"/>
        <m/>
      </sharedItems>
    </cacheField>
    <cacheField name="M" numFmtId="0">
      <sharedItems containsBlank="1" containsNumber="1" containsInteger="1" containsMixedTypes="1" count="3">
        <s v="M"/>
        <n v="23"/>
        <m/>
      </sharedItems>
    </cacheField>
    <cacheField name="L" numFmtId="0">
      <sharedItems containsBlank="1" containsNumber="1" containsInteger="1" containsMixedTypes="1" count="3">
        <s v="L"/>
        <n v="12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67"/>
        <m/>
      </sharedItems>
    </cacheField>
    <cacheField name="备注" numFmtId="0">
      <sharedItems containsBlank="1" count="3">
        <s v="备注"/>
        <s v="分批"/>
        <m/>
      </sharedItems>
    </cacheField>
    <cacheField name="武汉XS" numFmtId="0">
      <sharedItems containsBlank="1" containsNumber="1" containsInteger="1" containsMixedTypes="1" count="3">
        <s v="XS"/>
        <n v="1"/>
        <m/>
      </sharedItems>
    </cacheField>
    <cacheField name="武汉S" numFmtId="0">
      <sharedItems containsBlank="1" containsNumber="1" containsInteger="1" containsMixedTypes="1" count="3">
        <s v="S"/>
        <n v="2"/>
        <m/>
      </sharedItems>
    </cacheField>
    <cacheField name="武汉M" numFmtId="0">
      <sharedItems containsBlank="1" containsNumber="1" containsInteger="1" containsMixedTypes="1" count="3">
        <s v="M"/>
        <n v="2"/>
        <m/>
      </sharedItems>
    </cacheField>
    <cacheField name="武汉L" numFmtId="0">
      <sharedItems containsBlank="1" containsNumber="1" containsInteger="1" containsMixedTypes="1" count="3">
        <s v="L"/>
        <n v="1"/>
        <m/>
      </sharedItems>
    </cacheField>
    <cacheField name="武汉XL" numFmtId="0">
      <sharedItems containsBlank="1" count="2">
        <s v="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6"/>
        <m/>
      </sharedItems>
    </cacheField>
    <cacheField name="备注2" numFmtId="0">
      <sharedItems containsBlank="1" count="2">
        <s v="备注"/>
        <m/>
      </sharedItems>
    </cacheField>
    <cacheField name="香港XS" numFmtId="0">
      <sharedItems containsBlank="1" containsNumber="1" containsInteger="1" containsMixedTypes="1" count="3">
        <s v="XS"/>
        <n v="4"/>
        <m/>
      </sharedItems>
    </cacheField>
    <cacheField name="香港S" numFmtId="0">
      <sharedItems containsBlank="1" containsNumber="1" containsInteger="1" containsMixedTypes="1" count="3">
        <s v="S"/>
        <n v="21"/>
        <m/>
      </sharedItems>
    </cacheField>
    <cacheField name="香港M" numFmtId="0">
      <sharedItems containsBlank="1" containsNumber="1" containsInteger="1" containsMixedTypes="1" count="3">
        <s v="M"/>
        <n v="18"/>
        <m/>
      </sharedItems>
    </cacheField>
    <cacheField name="香港L" numFmtId="0">
      <sharedItems containsBlank="1" containsNumber="1" containsInteger="1" containsMixedTypes="1" count="3">
        <s v="L"/>
        <n v="10"/>
        <m/>
      </sharedItems>
    </cacheField>
    <cacheField name="香港XL" numFmtId="0">
      <sharedItems containsBlank="1" count="2">
        <s v="XL"/>
        <m/>
      </sharedItems>
    </cacheField>
    <cacheField name="香港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"/>
        <n v="53"/>
        <m/>
      </sharedItems>
    </cacheField>
    <cacheField name="备注3" numFmtId="0">
      <sharedItems containsBlank="1" count="2">
        <s v="备注"/>
        <m/>
      </sharedItems>
    </cacheField>
    <cacheField name="广州XS" numFmtId="0">
      <sharedItems containsBlank="1" containsNumber="1" containsInteger="1" containsMixedTypes="1" count="3">
        <s v="XS"/>
        <n v="1"/>
        <m/>
      </sharedItems>
    </cacheField>
    <cacheField name="广州S" numFmtId="0">
      <sharedItems containsBlank="1" containsNumber="1" containsInteger="1" containsMixedTypes="1" count="3">
        <s v="S"/>
        <n v="3"/>
        <m/>
      </sharedItems>
    </cacheField>
    <cacheField name="广州M" numFmtId="0">
      <sharedItems containsBlank="1" containsNumber="1" containsInteger="1" containsMixedTypes="1" count="3">
        <s v="M"/>
        <n v="3"/>
        <m/>
      </sharedItems>
    </cacheField>
    <cacheField name="广州L" numFmtId="0">
      <sharedItems containsBlank="1" containsNumber="1" containsInteger="1" containsMixedTypes="1" count="3">
        <s v="L"/>
        <n v="1"/>
        <m/>
      </sharedItems>
    </cacheField>
    <cacheField name="广州XL" numFmtId="0">
      <sharedItems containsBlank="1" containsNumber="1" containsInteger="1" containsMixedTypes="1" count="3">
        <s v="XL"/>
        <n v="0"/>
        <m/>
      </sharedItems>
    </cacheField>
    <cacheField name="广州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广州"/>
        <n v="8"/>
        <m/>
      </sharedItems>
    </cacheField>
    <cacheField name="备注4" numFmtId="0">
      <sharedItems containsBlank="1" count="2">
        <s v="备注"/>
        <m/>
      </sharedItems>
    </cacheField>
    <cacheField name="南浦XS" numFmtId="0">
      <sharedItems containsBlank="1" count="2">
        <s v="XS"/>
        <m/>
      </sharedItems>
    </cacheField>
    <cacheField name="南浦S" numFmtId="0">
      <sharedItems containsBlank="1" count="2">
        <s v="S"/>
        <m/>
      </sharedItems>
    </cacheField>
    <cacheField name="南浦M" numFmtId="0">
      <sharedItems containsBlank="1" count="2">
        <s v="M"/>
        <m/>
      </sharedItems>
    </cacheField>
    <cacheField name="南浦L" numFmtId="0">
      <sharedItems containsBlank="1" count="2">
        <s v="L"/>
        <m/>
      </sharedItems>
    </cacheField>
    <cacheField name="南浦XL" numFmtId="0">
      <sharedItems containsBlank="1" count="2">
        <s v="XL"/>
        <m/>
      </sharedItems>
    </cacheField>
    <cacheField name="南浦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2"/>
    <x v="2"/>
    <x v="1"/>
    <x v="1"/>
    <x v="1"/>
    <x v="2"/>
    <x v="2"/>
    <x v="2"/>
    <x v="2"/>
    <x v="2"/>
    <x v="2"/>
    <x v="2"/>
    <x v="2"/>
    <x v="2"/>
    <x v="2"/>
    <x v="2"/>
    <x v="2"/>
    <x v="1"/>
    <x v="1"/>
    <x v="2"/>
    <x v="2"/>
    <x v="2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D3:F75" firstHeaderRow="1" firstDataRow="1" firstDataCol="2"/>
  <pivotFields count="54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9">
        <item x="2"/>
        <item x="0"/>
        <item m="1" x="7"/>
        <item m="1" x="6"/>
        <item m="1" x="3"/>
        <item m="1" x="4"/>
        <item m="1" x="5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1"/>
        <item x="0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XS" fld="22" baseField="0" baseItem="0"/>
    <dataField name="求和项:武汉S" fld="23" baseField="0" baseItem="0"/>
    <dataField name="求和项:武汉M" fld="24" baseField="0" baseItem="0"/>
    <dataField name="求和项:武汉L" fld="25" baseField="0" baseItem="0"/>
    <dataField name="求和项:武汉XL" fld="26" baseField="0" baseItem="0"/>
    <dataField name="求和项:武汉F" fld="27" baseField="0" baseItem="0"/>
    <dataField name="求和项:香港XS" fld="30" baseField="0" baseItem="0"/>
    <dataField name="求和项:香港S" fld="31" baseField="0" baseItem="0"/>
    <dataField name="求和项:香港M" fld="32" baseField="0" baseItem="0"/>
    <dataField name="求和项:香港L" fld="33" baseField="0" baseItem="0"/>
    <dataField name="求和项:香港XL" fld="34" baseField="0" baseItem="0"/>
    <dataField name="求和项:香港F" fld="35" baseField="0" baseItem="0"/>
    <dataField name="求和项:广州XS" fld="38" baseField="0" baseItem="0"/>
    <dataField name="求和项:广州S" fld="39" baseField="0" baseItem="0"/>
    <dataField name="求和项:广州M" fld="40" baseField="0" baseItem="0"/>
    <dataField name="求和项:广州L" fld="41" baseField="0" baseItem="0"/>
    <dataField name="求和项:广州XL" fld="42" baseField="0" baseItem="0"/>
    <dataField name="求和项:广州F" fld="43" baseField="0" baseItem="0"/>
    <dataField name="求和项:南浦XS" fld="46" baseField="0" baseItem="0"/>
    <dataField name="求和项:南浦S" fld="47" baseField="0" baseItem="0"/>
    <dataField name="求和项:南浦M" fld="48" baseField="0" baseItem="0"/>
    <dataField name="求和项:南浦L" fld="49" baseField="0" baseItem="0"/>
    <dataField name="求和项:南浦XL" fld="50" baseField="0" baseItem="0"/>
    <dataField name="求和项:南浦F" fld="5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10">
  <autoFilter ref="C1:AI10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B6" sqref="B6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5.7692307692308" customWidth="1"/>
    <col min="4" max="4" width="18.6384615384615" customWidth="1"/>
    <col min="6" max="7" width="10" customWidth="1"/>
    <col min="8" max="8" width="11"/>
    <col min="10" max="15" width="7.78461538461538" customWidth="1"/>
  </cols>
  <sheetData>
    <row r="1" s="58" customFormat="1" ht="33" spans="1:15">
      <c r="A1" s="59" t="s">
        <v>0</v>
      </c>
      <c r="B1" s="60" t="s">
        <v>1</v>
      </c>
      <c r="C1" s="59" t="s">
        <v>2</v>
      </c>
      <c r="D1" s="59" t="s">
        <v>3</v>
      </c>
      <c r="E1" s="59" t="s">
        <v>4</v>
      </c>
      <c r="F1" s="59" t="s">
        <v>5</v>
      </c>
      <c r="G1" s="61" t="s">
        <v>6</v>
      </c>
      <c r="H1" s="59" t="s">
        <v>7</v>
      </c>
      <c r="I1" s="59" t="s">
        <v>8</v>
      </c>
      <c r="J1" s="60" t="s">
        <v>9</v>
      </c>
      <c r="K1" s="60" t="s">
        <v>10</v>
      </c>
      <c r="L1" s="60" t="s">
        <v>11</v>
      </c>
      <c r="M1" s="60" t="s">
        <v>12</v>
      </c>
      <c r="N1" s="60" t="s">
        <v>13</v>
      </c>
      <c r="O1" s="60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10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18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21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4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16</v>
      </c>
      <c r="C6" t="s">
        <v>17</v>
      </c>
      <c r="D6" t="s">
        <v>18</v>
      </c>
      <c r="E6">
        <v>1</v>
      </c>
      <c r="F6" t="s">
        <v>19</v>
      </c>
      <c r="H6" t="s">
        <v>20</v>
      </c>
      <c r="I6" t="s">
        <v>25</v>
      </c>
    </row>
    <row r="7" spans="1:9">
      <c r="A7" t="s">
        <v>15</v>
      </c>
      <c r="B7" t="s">
        <v>16</v>
      </c>
      <c r="C7" t="s">
        <v>17</v>
      </c>
      <c r="D7" t="s">
        <v>22</v>
      </c>
      <c r="E7">
        <v>2</v>
      </c>
      <c r="F7" t="s">
        <v>19</v>
      </c>
      <c r="H7" t="s">
        <v>20</v>
      </c>
      <c r="I7" t="s">
        <v>25</v>
      </c>
    </row>
    <row r="8" spans="1:9">
      <c r="A8" t="s">
        <v>15</v>
      </c>
      <c r="B8" t="s">
        <v>16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25</v>
      </c>
    </row>
    <row r="9" spans="1:9">
      <c r="A9" t="s">
        <v>15</v>
      </c>
      <c r="B9" t="s">
        <v>16</v>
      </c>
      <c r="C9" t="s">
        <v>17</v>
      </c>
      <c r="D9" t="s">
        <v>24</v>
      </c>
      <c r="E9">
        <v>1</v>
      </c>
      <c r="F9" t="s">
        <v>19</v>
      </c>
      <c r="H9" t="s">
        <v>20</v>
      </c>
      <c r="I9" t="s">
        <v>25</v>
      </c>
    </row>
    <row r="10" spans="1:9">
      <c r="A10" t="s">
        <v>15</v>
      </c>
      <c r="B10" t="s">
        <v>26</v>
      </c>
      <c r="C10" t="s">
        <v>17</v>
      </c>
      <c r="D10" t="s">
        <v>18</v>
      </c>
      <c r="E10">
        <v>1</v>
      </c>
      <c r="F10" t="s">
        <v>19</v>
      </c>
      <c r="H10" t="s">
        <v>20</v>
      </c>
      <c r="I10" t="s">
        <v>27</v>
      </c>
    </row>
    <row r="11" spans="1:9">
      <c r="A11" t="s">
        <v>15</v>
      </c>
      <c r="B11" t="s">
        <v>26</v>
      </c>
      <c r="C11" t="s">
        <v>17</v>
      </c>
      <c r="D11" t="s">
        <v>22</v>
      </c>
      <c r="E11">
        <v>3</v>
      </c>
      <c r="F11" t="s">
        <v>19</v>
      </c>
      <c r="H11" t="s">
        <v>20</v>
      </c>
      <c r="I11" t="s">
        <v>27</v>
      </c>
    </row>
    <row r="12" spans="1:9">
      <c r="A12" t="s">
        <v>15</v>
      </c>
      <c r="B12" t="s">
        <v>26</v>
      </c>
      <c r="C12" t="s">
        <v>17</v>
      </c>
      <c r="D12" t="s">
        <v>23</v>
      </c>
      <c r="E12">
        <v>3</v>
      </c>
      <c r="F12" t="s">
        <v>19</v>
      </c>
      <c r="H12" t="s">
        <v>20</v>
      </c>
      <c r="I12" t="s">
        <v>27</v>
      </c>
    </row>
    <row r="13" spans="1:9">
      <c r="A13" t="s">
        <v>15</v>
      </c>
      <c r="B13" t="s">
        <v>26</v>
      </c>
      <c r="C13" t="s">
        <v>17</v>
      </c>
      <c r="D13" t="s">
        <v>24</v>
      </c>
      <c r="E13">
        <v>1</v>
      </c>
      <c r="F13" t="s">
        <v>19</v>
      </c>
      <c r="H13" t="s">
        <v>20</v>
      </c>
      <c r="I13" t="s">
        <v>27</v>
      </c>
    </row>
  </sheetData>
  <autoFilter ref="A1:O22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3"/>
  <sheetViews>
    <sheetView zoomScale="80" zoomScaleNormal="8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customWidth="1"/>
    <col min="3" max="3" width="18.2307692307692" customWidth="1"/>
    <col min="4" max="4" width="10.5769230769231" customWidth="1"/>
    <col min="5" max="5" width="16.3384615384615" customWidth="1"/>
    <col min="6" max="6" width="19.1384615384615" customWidth="1"/>
    <col min="10" max="10" width="12.9769230769231" customWidth="1"/>
  </cols>
  <sheetData>
    <row r="1" s="50" customFormat="1" ht="18" customHeight="1" spans="1:10">
      <c r="A1" s="50" t="s">
        <v>28</v>
      </c>
      <c r="B1" s="50" t="s">
        <v>28</v>
      </c>
      <c r="C1" s="50" t="s">
        <v>29</v>
      </c>
      <c r="D1" s="50" t="s">
        <v>29</v>
      </c>
      <c r="E1" s="50" t="s">
        <v>29</v>
      </c>
      <c r="F1" s="50" t="s">
        <v>29</v>
      </c>
      <c r="G1" s="50" t="s">
        <v>29</v>
      </c>
      <c r="H1" s="50" t="s">
        <v>29</v>
      </c>
      <c r="J1" s="50" t="s">
        <v>29</v>
      </c>
    </row>
    <row r="2" s="50" customFormat="1" ht="31" customHeight="1" spans="3:11">
      <c r="C2" t="e">
        <f>_xlfn.XLOOKUP(E2,预约送货单!F:F,预约送货单!D:D)</f>
        <v>#N/A</v>
      </c>
      <c r="D2" t="str">
        <f>IF(OR(K2="香港",K2="武汉"),"中转仓","南浦正品仓")</f>
        <v>南浦正品仓</v>
      </c>
      <c r="E2" t="e">
        <f>_xlfn.XLOOKUP(F2,预约送货单!Z:Z,预约送货单!F:F)</f>
        <v>#N/A</v>
      </c>
      <c r="F2" t="str">
        <f t="shared" ref="F2:F9" si="0">A2&amp;B2</f>
        <v/>
      </c>
      <c r="G2" t="e">
        <f>VLOOKUP(F2&amp;K2,分仓ST!A:F,6,0)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55" t="s">
        <v>30</v>
      </c>
    </row>
    <row r="3" s="51" customFormat="1" ht="33" spans="1:17">
      <c r="A3" s="52" t="s">
        <v>31</v>
      </c>
      <c r="B3" s="52" t="s">
        <v>32</v>
      </c>
      <c r="C3" s="53" t="s">
        <v>0</v>
      </c>
      <c r="D3" s="54" t="s">
        <v>1</v>
      </c>
      <c r="E3" s="53" t="s">
        <v>2</v>
      </c>
      <c r="F3" s="53" t="s">
        <v>3</v>
      </c>
      <c r="G3" s="53" t="s">
        <v>4</v>
      </c>
      <c r="H3" s="53" t="s">
        <v>5</v>
      </c>
      <c r="I3" s="56" t="s">
        <v>6</v>
      </c>
      <c r="J3" s="53" t="s">
        <v>7</v>
      </c>
      <c r="K3" s="53" t="s">
        <v>8</v>
      </c>
      <c r="L3" s="57" t="s">
        <v>9</v>
      </c>
      <c r="M3" s="57" t="s">
        <v>10</v>
      </c>
      <c r="N3" s="57" t="s">
        <v>11</v>
      </c>
      <c r="O3" s="57" t="s">
        <v>12</v>
      </c>
      <c r="P3" s="57" t="s">
        <v>13</v>
      </c>
      <c r="Q3" s="57" t="s">
        <v>14</v>
      </c>
    </row>
    <row r="4" spans="1:11">
      <c r="A4" s="12" t="s">
        <v>33</v>
      </c>
      <c r="B4" s="47" t="s">
        <v>34</v>
      </c>
      <c r="C4" t="str">
        <f>_xlfn.XLOOKUP(E4,预约送货单!F:F,预约送货单!D:D)</f>
        <v>RY20231220001</v>
      </c>
      <c r="D4" t="str">
        <f t="shared" ref="D4:D9" si="1">IF(OR(K4="香港",K4="武汉"),"中转仓",IF(K4="广州","南浦正品仓","南浦拍照样衣仓"))</f>
        <v>中转仓</v>
      </c>
      <c r="E4" t="str">
        <f>_xlfn.XLOOKUP(F4,预约送货单!Z:Z,预约送货单!F:F)</f>
        <v>CW403KT0169</v>
      </c>
      <c r="F4" t="str">
        <f t="shared" si="0"/>
        <v>CW403KT0169W0L</v>
      </c>
      <c r="G4">
        <f>VLOOKUP(F4&amp;K4,分仓ST!A:F,6,0)</f>
        <v>10</v>
      </c>
      <c r="H4" t="str">
        <f>_xlfn.XLOOKUP(E4,预约送货单!F:F,预约送货单!E:E)</f>
        <v>正品</v>
      </c>
      <c r="J4" t="str">
        <f>VLOOKUP(E4,预约送货单!F:N,9,0)</f>
        <v>2023-12-20</v>
      </c>
      <c r="K4" t="s">
        <v>21</v>
      </c>
    </row>
    <row r="5" spans="1:11">
      <c r="A5" s="12" t="s">
        <v>33</v>
      </c>
      <c r="B5" s="47" t="s">
        <v>35</v>
      </c>
      <c r="C5" t="str">
        <f>_xlfn.XLOOKUP(E5,预约送货单!F:F,预约送货单!D:D)</f>
        <v>RY20231220001</v>
      </c>
      <c r="D5" t="str">
        <f t="shared" si="1"/>
        <v>中转仓</v>
      </c>
      <c r="E5" t="str">
        <f>_xlfn.XLOOKUP(F5,预约送货单!Z:Z,预约送货单!F:F)</f>
        <v>CW403KT0169</v>
      </c>
      <c r="F5" t="str">
        <f t="shared" si="0"/>
        <v>CW403KT0169W0M</v>
      </c>
      <c r="G5">
        <f>VLOOKUP(F5&amp;K5,分仓ST!A:F,6,0)</f>
        <v>18</v>
      </c>
      <c r="H5" t="str">
        <f>_xlfn.XLOOKUP(E5,预约送货单!F:F,预约送货单!E:E)</f>
        <v>正品</v>
      </c>
      <c r="J5" t="str">
        <f>VLOOKUP(E5,预约送货单!F:N,9,0)</f>
        <v>2023-12-20</v>
      </c>
      <c r="K5" t="s">
        <v>21</v>
      </c>
    </row>
    <row r="6" spans="1:11">
      <c r="A6" s="12" t="s">
        <v>33</v>
      </c>
      <c r="B6" s="47" t="s">
        <v>36</v>
      </c>
      <c r="C6" t="str">
        <f>_xlfn.XLOOKUP(E6,预约送货单!F:F,预约送货单!D:D)</f>
        <v>RY20231220001</v>
      </c>
      <c r="D6" t="str">
        <f t="shared" si="1"/>
        <v>中转仓</v>
      </c>
      <c r="E6" t="str">
        <f>_xlfn.XLOOKUP(F6,预约送货单!Z:Z,预约送货单!F:F)</f>
        <v>CW403KT0169</v>
      </c>
      <c r="F6" t="str">
        <f t="shared" si="0"/>
        <v>CW403KT0169W0S</v>
      </c>
      <c r="G6">
        <f>VLOOKUP(F6&amp;K6,分仓ST!A:F,6,0)</f>
        <v>21</v>
      </c>
      <c r="H6" t="str">
        <f>_xlfn.XLOOKUP(E6,预约送货单!F:F,预约送货单!E:E)</f>
        <v>正品</v>
      </c>
      <c r="J6" t="str">
        <f>VLOOKUP(E6,预约送货单!F:N,9,0)</f>
        <v>2023-12-20</v>
      </c>
      <c r="K6" t="s">
        <v>21</v>
      </c>
    </row>
    <row r="7" spans="1:11">
      <c r="A7" s="12" t="s">
        <v>33</v>
      </c>
      <c r="B7" s="47" t="s">
        <v>37</v>
      </c>
      <c r="C7" t="str">
        <f>_xlfn.XLOOKUP(E7,预约送货单!F:F,预约送货单!D:D)</f>
        <v>RY20231220001</v>
      </c>
      <c r="D7" t="str">
        <f t="shared" si="1"/>
        <v>中转仓</v>
      </c>
      <c r="E7" t="str">
        <f>_xlfn.XLOOKUP(F7,预约送货单!Z:Z,预约送货单!F:F)</f>
        <v>CW403KT0169</v>
      </c>
      <c r="F7" t="str">
        <f t="shared" si="0"/>
        <v>CW403KT0169W0XS</v>
      </c>
      <c r="G7">
        <f>VLOOKUP(F7&amp;K7,分仓ST!A:F,6,0)</f>
        <v>4</v>
      </c>
      <c r="H7" t="str">
        <f>_xlfn.XLOOKUP(E7,预约送货单!F:F,预约送货单!E:E)</f>
        <v>正品</v>
      </c>
      <c r="J7" t="str">
        <f>VLOOKUP(E7,预约送货单!F:N,9,0)</f>
        <v>2023-12-20</v>
      </c>
      <c r="K7" t="s">
        <v>21</v>
      </c>
    </row>
    <row r="8" spans="1:11">
      <c r="A8" s="12" t="s">
        <v>33</v>
      </c>
      <c r="B8" s="47" t="s">
        <v>34</v>
      </c>
      <c r="C8" t="str">
        <f>_xlfn.XLOOKUP(E8,预约送货单!F:F,预约送货单!D:D)</f>
        <v>RY20231220001</v>
      </c>
      <c r="D8" t="str">
        <f t="shared" si="1"/>
        <v>中转仓</v>
      </c>
      <c r="E8" t="str">
        <f>_xlfn.XLOOKUP(F8,预约送货单!Z:Z,预约送货单!F:F)</f>
        <v>CW403KT0169</v>
      </c>
      <c r="F8" t="str">
        <f t="shared" si="0"/>
        <v>CW403KT0169W0L</v>
      </c>
      <c r="G8">
        <f>VLOOKUP(F8&amp;K8,分仓ST!A:F,6,0)</f>
        <v>1</v>
      </c>
      <c r="H8" t="str">
        <f>_xlfn.XLOOKUP(E8,预约送货单!F:F,预约送货单!E:E)</f>
        <v>正品</v>
      </c>
      <c r="J8" t="str">
        <f>VLOOKUP(E8,预约送货单!F:N,9,0)</f>
        <v>2023-12-20</v>
      </c>
      <c r="K8" t="s">
        <v>25</v>
      </c>
    </row>
    <row r="9" spans="1:11">
      <c r="A9" s="12" t="s">
        <v>33</v>
      </c>
      <c r="B9" s="47" t="s">
        <v>35</v>
      </c>
      <c r="C9" t="str">
        <f>_xlfn.XLOOKUP(E9,预约送货单!F:F,预约送货单!D:D)</f>
        <v>RY20231220001</v>
      </c>
      <c r="D9" t="str">
        <f t="shared" si="1"/>
        <v>中转仓</v>
      </c>
      <c r="E9" t="str">
        <f>_xlfn.XLOOKUP(F9,预约送货单!Z:Z,预约送货单!F:F)</f>
        <v>CW403KT0169</v>
      </c>
      <c r="F9" t="str">
        <f t="shared" si="0"/>
        <v>CW403KT0169W0M</v>
      </c>
      <c r="G9">
        <f>VLOOKUP(F9&amp;K9,分仓ST!A:F,6,0)</f>
        <v>2</v>
      </c>
      <c r="H9" t="str">
        <f>_xlfn.XLOOKUP(E9,预约送货单!F:F,预约送货单!E:E)</f>
        <v>正品</v>
      </c>
      <c r="J9" t="str">
        <f>VLOOKUP(E9,预约送货单!F:N,9,0)</f>
        <v>2023-12-20</v>
      </c>
      <c r="K9" t="s">
        <v>25</v>
      </c>
    </row>
    <row r="10" spans="1:11">
      <c r="A10" s="12" t="s">
        <v>33</v>
      </c>
      <c r="B10" s="47" t="s">
        <v>36</v>
      </c>
      <c r="C10" t="str">
        <f>_xlfn.XLOOKUP(E10,预约送货单!F:F,预约送货单!D:D)</f>
        <v>RY20231220001</v>
      </c>
      <c r="D10" t="str">
        <f t="shared" ref="D10:D33" si="2">IF(OR(K10="香港",K10="武汉"),"中转仓",IF(K10="广州","南浦正品仓","南浦拍照样衣仓"))</f>
        <v>中转仓</v>
      </c>
      <c r="E10" t="str">
        <f>_xlfn.XLOOKUP(F10,预约送货单!Z:Z,预约送货单!F:F)</f>
        <v>CW403KT0169</v>
      </c>
      <c r="F10" t="str">
        <f t="shared" ref="F10:F33" si="3">A10&amp;B10</f>
        <v>CW403KT0169W0S</v>
      </c>
      <c r="G10">
        <f>VLOOKUP(F10&amp;K10,分仓ST!A:F,6,0)</f>
        <v>2</v>
      </c>
      <c r="H10" t="str">
        <f>_xlfn.XLOOKUP(E10,预约送货单!F:F,预约送货单!E:E)</f>
        <v>正品</v>
      </c>
      <c r="J10" t="str">
        <f>VLOOKUP(E10,预约送货单!F:N,9,0)</f>
        <v>2023-12-20</v>
      </c>
      <c r="K10" t="s">
        <v>25</v>
      </c>
    </row>
    <row r="11" spans="1:11">
      <c r="A11" s="12" t="s">
        <v>33</v>
      </c>
      <c r="B11" s="47" t="s">
        <v>37</v>
      </c>
      <c r="C11" t="str">
        <f>_xlfn.XLOOKUP(E11,预约送货单!F:F,预约送货单!D:D)</f>
        <v>RY20231220001</v>
      </c>
      <c r="D11" t="str">
        <f t="shared" si="2"/>
        <v>中转仓</v>
      </c>
      <c r="E11" t="str">
        <f>_xlfn.XLOOKUP(F11,预约送货单!Z:Z,预约送货单!F:F)</f>
        <v>CW403KT0169</v>
      </c>
      <c r="F11" t="str">
        <f t="shared" si="3"/>
        <v>CW403KT0169W0XS</v>
      </c>
      <c r="G11">
        <f>VLOOKUP(F11&amp;K11,分仓ST!A:F,6,0)</f>
        <v>1</v>
      </c>
      <c r="H11" t="str">
        <f>_xlfn.XLOOKUP(E11,预约送货单!F:F,预约送货单!E:E)</f>
        <v>正品</v>
      </c>
      <c r="J11" t="str">
        <f>VLOOKUP(E11,预约送货单!F:N,9,0)</f>
        <v>2023-12-20</v>
      </c>
      <c r="K11" t="s">
        <v>25</v>
      </c>
    </row>
    <row r="12" spans="1:11">
      <c r="A12" s="12" t="s">
        <v>33</v>
      </c>
      <c r="B12" s="47" t="s">
        <v>34</v>
      </c>
      <c r="C12" t="str">
        <f>_xlfn.XLOOKUP(E12,预约送货单!F:F,预约送货单!D:D)</f>
        <v>RY20231220001</v>
      </c>
      <c r="D12" t="str">
        <f t="shared" si="2"/>
        <v>南浦正品仓</v>
      </c>
      <c r="E12" t="str">
        <f>_xlfn.XLOOKUP(F12,预约送货单!Z:Z,预约送货单!F:F)</f>
        <v>CW403KT0169</v>
      </c>
      <c r="F12" t="str">
        <f t="shared" si="3"/>
        <v>CW403KT0169W0L</v>
      </c>
      <c r="G12">
        <f>VLOOKUP(F12&amp;K12,分仓ST!A:F,6,0)</f>
        <v>1</v>
      </c>
      <c r="H12" t="str">
        <f>_xlfn.XLOOKUP(E12,预约送货单!F:F,预约送货单!E:E)</f>
        <v>正品</v>
      </c>
      <c r="J12" t="str">
        <f>VLOOKUP(E12,预约送货单!F:N,9,0)</f>
        <v>2023-12-20</v>
      </c>
      <c r="K12" t="s">
        <v>27</v>
      </c>
    </row>
    <row r="13" spans="1:11">
      <c r="A13" s="12" t="s">
        <v>33</v>
      </c>
      <c r="B13" s="47" t="s">
        <v>35</v>
      </c>
      <c r="C13" t="str">
        <f>_xlfn.XLOOKUP(E13,预约送货单!F:F,预约送货单!D:D)</f>
        <v>RY20231220001</v>
      </c>
      <c r="D13" t="str">
        <f t="shared" si="2"/>
        <v>南浦正品仓</v>
      </c>
      <c r="E13" t="str">
        <f>_xlfn.XLOOKUP(F13,预约送货单!Z:Z,预约送货单!F:F)</f>
        <v>CW403KT0169</v>
      </c>
      <c r="F13" t="str">
        <f t="shared" si="3"/>
        <v>CW403KT0169W0M</v>
      </c>
      <c r="G13">
        <f>VLOOKUP(F13&amp;K13,分仓ST!A:F,6,0)</f>
        <v>3</v>
      </c>
      <c r="H13" t="str">
        <f>_xlfn.XLOOKUP(E13,预约送货单!F:F,预约送货单!E:E)</f>
        <v>正品</v>
      </c>
      <c r="J13" t="str">
        <f>VLOOKUP(E13,预约送货单!F:N,9,0)</f>
        <v>2023-12-20</v>
      </c>
      <c r="K13" t="s">
        <v>27</v>
      </c>
    </row>
    <row r="14" spans="1:11">
      <c r="A14" s="12" t="s">
        <v>33</v>
      </c>
      <c r="B14" s="47" t="s">
        <v>36</v>
      </c>
      <c r="C14" t="str">
        <f>_xlfn.XLOOKUP(E14,预约送货单!F:F,预约送货单!D:D)</f>
        <v>RY20231220001</v>
      </c>
      <c r="D14" t="str">
        <f t="shared" si="2"/>
        <v>南浦正品仓</v>
      </c>
      <c r="E14" t="str">
        <f>_xlfn.XLOOKUP(F14,预约送货单!Z:Z,预约送货单!F:F)</f>
        <v>CW403KT0169</v>
      </c>
      <c r="F14" t="str">
        <f t="shared" si="3"/>
        <v>CW403KT0169W0S</v>
      </c>
      <c r="G14">
        <f>VLOOKUP(F14&amp;K14,分仓ST!A:F,6,0)</f>
        <v>3</v>
      </c>
      <c r="H14" t="str">
        <f>_xlfn.XLOOKUP(E14,预约送货单!F:F,预约送货单!E:E)</f>
        <v>正品</v>
      </c>
      <c r="J14" t="str">
        <f>VLOOKUP(E14,预约送货单!F:N,9,0)</f>
        <v>2023-12-20</v>
      </c>
      <c r="K14" t="s">
        <v>27</v>
      </c>
    </row>
    <row r="15" spans="1:11">
      <c r="A15" s="12" t="s">
        <v>33</v>
      </c>
      <c r="B15" s="47" t="s">
        <v>37</v>
      </c>
      <c r="C15" t="str">
        <f>_xlfn.XLOOKUP(E15,预约送货单!F:F,预约送货单!D:D)</f>
        <v>RY20231220001</v>
      </c>
      <c r="D15" t="str">
        <f t="shared" si="2"/>
        <v>南浦正品仓</v>
      </c>
      <c r="E15" t="str">
        <f>_xlfn.XLOOKUP(F15,预约送货单!Z:Z,预约送货单!F:F)</f>
        <v>CW403KT0169</v>
      </c>
      <c r="F15" t="str">
        <f t="shared" si="3"/>
        <v>CW403KT0169W0XS</v>
      </c>
      <c r="G15">
        <f>VLOOKUP(F15&amp;K15,分仓ST!A:F,6,0)</f>
        <v>1</v>
      </c>
      <c r="H15" t="str">
        <f>_xlfn.XLOOKUP(E15,预约送货单!F:F,预约送货单!E:E)</f>
        <v>正品</v>
      </c>
      <c r="J15" t="str">
        <f>VLOOKUP(E15,预约送货单!F:N,9,0)</f>
        <v>2023-12-20</v>
      </c>
      <c r="K15" t="s">
        <v>27</v>
      </c>
    </row>
    <row r="16" hidden="1" spans="1:10">
      <c r="A16" s="12"/>
      <c r="B16" s="47"/>
      <c r="C16" t="e">
        <f>_xlfn.XLOOKUP(E16,预约送货单!F:F,预约送货单!D:D)</f>
        <v>#N/A</v>
      </c>
      <c r="D16" t="str">
        <f t="shared" si="2"/>
        <v>南浦拍照样衣仓</v>
      </c>
      <c r="E16" t="e">
        <f>_xlfn.XLOOKUP(F16,预约送货单!Z:Z,预约送货单!F:F)</f>
        <v>#N/A</v>
      </c>
      <c r="F16" t="str">
        <f t="shared" si="3"/>
        <v/>
      </c>
      <c r="G16" t="e">
        <f>VLOOKUP(F16&amp;K16,分仓ST!A:F,6,0)</f>
        <v>#N/A</v>
      </c>
      <c r="H16" t="e">
        <f>_xlfn.XLOOKUP(E16,预约送货单!F:F,预约送货单!E:E)</f>
        <v>#N/A</v>
      </c>
      <c r="J16" t="e">
        <f>VLOOKUP(E16,预约送货单!F:N,9,0)</f>
        <v>#N/A</v>
      </c>
    </row>
    <row r="17" hidden="1" spans="1:10">
      <c r="A17" s="12"/>
      <c r="B17" s="47"/>
      <c r="C17" t="e">
        <f>_xlfn.XLOOKUP(E17,预约送货单!F:F,预约送货单!D:D)</f>
        <v>#N/A</v>
      </c>
      <c r="D17" t="str">
        <f t="shared" si="2"/>
        <v>南浦拍照样衣仓</v>
      </c>
      <c r="E17" t="e">
        <f>_xlfn.XLOOKUP(F17,预约送货单!Z:Z,预约送货单!F:F)</f>
        <v>#N/A</v>
      </c>
      <c r="F17" t="str">
        <f t="shared" si="3"/>
        <v/>
      </c>
      <c r="G17" t="e">
        <f>VLOOKUP(F17&amp;K17,分仓ST!A:F,6,0)</f>
        <v>#N/A</v>
      </c>
      <c r="H17" t="e">
        <f>_xlfn.XLOOKUP(E17,预约送货单!F:F,预约送货单!E:E)</f>
        <v>#N/A</v>
      </c>
      <c r="J17" t="e">
        <f>VLOOKUP(E17,预约送货单!F:N,9,0)</f>
        <v>#N/A</v>
      </c>
    </row>
    <row r="18" hidden="1" spans="1:10">
      <c r="A18" s="12"/>
      <c r="B18" s="47"/>
      <c r="C18" t="e">
        <f>_xlfn.XLOOKUP(E18,预约送货单!F:F,预约送货单!D:D)</f>
        <v>#N/A</v>
      </c>
      <c r="D18" t="str">
        <f t="shared" si="2"/>
        <v>南浦拍照样衣仓</v>
      </c>
      <c r="E18" t="e">
        <f>_xlfn.XLOOKUP(F18,预约送货单!Z:Z,预约送货单!F:F)</f>
        <v>#N/A</v>
      </c>
      <c r="F18" t="str">
        <f t="shared" si="3"/>
        <v/>
      </c>
      <c r="G18" t="e">
        <f>VLOOKUP(F18&amp;K18,分仓ST!A:F,6,0)</f>
        <v>#N/A</v>
      </c>
      <c r="H18" t="e">
        <f>_xlfn.XLOOKUP(E18,预约送货单!F:F,预约送货单!E:E)</f>
        <v>#N/A</v>
      </c>
      <c r="J18" t="e">
        <f>VLOOKUP(E18,预约送货单!F:N,9,0)</f>
        <v>#N/A</v>
      </c>
    </row>
    <row r="19" hidden="1" spans="1:10">
      <c r="A19" s="12"/>
      <c r="B19" s="47"/>
      <c r="C19" t="e">
        <f>_xlfn.XLOOKUP(E19,预约送货单!F:F,预约送货单!D:D)</f>
        <v>#N/A</v>
      </c>
      <c r="D19" t="str">
        <f t="shared" si="2"/>
        <v>南浦拍照样衣仓</v>
      </c>
      <c r="E19" t="e">
        <f>_xlfn.XLOOKUP(F19,预约送货单!Z:Z,预约送货单!F:F)</f>
        <v>#N/A</v>
      </c>
      <c r="F19" t="str">
        <f t="shared" si="3"/>
        <v/>
      </c>
      <c r="G19" t="e">
        <f>VLOOKUP(F19&amp;K19,分仓ST!A:F,6,0)</f>
        <v>#N/A</v>
      </c>
      <c r="H19" t="e">
        <f>_xlfn.XLOOKUP(E19,预约送货单!F:F,预约送货单!E:E)</f>
        <v>#N/A</v>
      </c>
      <c r="J19" t="e">
        <f>VLOOKUP(E19,预约送货单!F:N,9,0)</f>
        <v>#N/A</v>
      </c>
    </row>
    <row r="20" hidden="1" spans="1:10">
      <c r="A20" s="12"/>
      <c r="B20" s="47"/>
      <c r="C20" t="e">
        <f>_xlfn.XLOOKUP(E20,预约送货单!F:F,预约送货单!D:D)</f>
        <v>#N/A</v>
      </c>
      <c r="D20" t="str">
        <f t="shared" si="2"/>
        <v>南浦拍照样衣仓</v>
      </c>
      <c r="E20" t="e">
        <f>_xlfn.XLOOKUP(F20,预约送货单!Z:Z,预约送货单!F:F)</f>
        <v>#N/A</v>
      </c>
      <c r="F20" t="str">
        <f t="shared" si="3"/>
        <v/>
      </c>
      <c r="G20" t="e">
        <f>VLOOKUP(F20&amp;K20,分仓ST!A:F,6,0)</f>
        <v>#N/A</v>
      </c>
      <c r="H20" t="e">
        <f>_xlfn.XLOOKUP(E20,预约送货单!F:F,预约送货单!E:E)</f>
        <v>#N/A</v>
      </c>
      <c r="J20" t="e">
        <f>VLOOKUP(E20,预约送货单!F:N,9,0)</f>
        <v>#N/A</v>
      </c>
    </row>
    <row r="21" hidden="1" spans="1:10">
      <c r="A21" s="12"/>
      <c r="B21" s="47"/>
      <c r="C21" t="e">
        <f>_xlfn.XLOOKUP(E21,预约送货单!F:F,预约送货单!D:D)</f>
        <v>#N/A</v>
      </c>
      <c r="D21" t="str">
        <f t="shared" si="2"/>
        <v>南浦拍照样衣仓</v>
      </c>
      <c r="E21" t="e">
        <f>_xlfn.XLOOKUP(F21,预约送货单!Z:Z,预约送货单!F:F)</f>
        <v>#N/A</v>
      </c>
      <c r="F21" t="str">
        <f t="shared" si="3"/>
        <v/>
      </c>
      <c r="G21" t="e">
        <f>VLOOKUP(F21&amp;K21,分仓ST!A:F,6,0)</f>
        <v>#N/A</v>
      </c>
      <c r="H21" t="e">
        <f>_xlfn.XLOOKUP(E21,预约送货单!F:F,预约送货单!E:E)</f>
        <v>#N/A</v>
      </c>
      <c r="J21" t="e">
        <f>VLOOKUP(E21,预约送货单!F:N,9,0)</f>
        <v>#N/A</v>
      </c>
    </row>
    <row r="22" hidden="1" spans="1:10">
      <c r="A22" s="14"/>
      <c r="B22" s="47"/>
      <c r="C22" t="e">
        <f>_xlfn.XLOOKUP(E22,预约送货单!F:F,预约送货单!D:D)</f>
        <v>#N/A</v>
      </c>
      <c r="D22" t="str">
        <f t="shared" si="2"/>
        <v>南浦拍照样衣仓</v>
      </c>
      <c r="E22" t="e">
        <f>_xlfn.XLOOKUP(F22,预约送货单!Z:Z,预约送货单!F:F)</f>
        <v>#N/A</v>
      </c>
      <c r="F22" t="str">
        <f t="shared" si="3"/>
        <v/>
      </c>
      <c r="G22" t="e">
        <f>VLOOKUP(F22&amp;K22,分仓ST!A:F,6,0)</f>
        <v>#N/A</v>
      </c>
      <c r="H22" t="e">
        <f>_xlfn.XLOOKUP(E22,预约送货单!F:F,预约送货单!E:E)</f>
        <v>#N/A</v>
      </c>
      <c r="J22" t="e">
        <f>VLOOKUP(E22,预约送货单!F:N,9,0)</f>
        <v>#N/A</v>
      </c>
    </row>
    <row r="23" hidden="1" spans="1:10">
      <c r="A23" s="14"/>
      <c r="B23" s="47"/>
      <c r="C23" t="e">
        <f>_xlfn.XLOOKUP(E23,预约送货单!F:F,预约送货单!D:D)</f>
        <v>#N/A</v>
      </c>
      <c r="D23" t="str">
        <f t="shared" si="2"/>
        <v>南浦拍照样衣仓</v>
      </c>
      <c r="E23" t="e">
        <f>_xlfn.XLOOKUP(F23,预约送货单!Z:Z,预约送货单!F:F)</f>
        <v>#N/A</v>
      </c>
      <c r="F23" t="str">
        <f t="shared" si="3"/>
        <v/>
      </c>
      <c r="G23" t="e">
        <f>VLOOKUP(F23&amp;K23,分仓ST!A:F,6,0)</f>
        <v>#N/A</v>
      </c>
      <c r="H23" t="e">
        <f>_xlfn.XLOOKUP(E23,预约送货单!F:F,预约送货单!E:E)</f>
        <v>#N/A</v>
      </c>
      <c r="J23" t="e">
        <f>VLOOKUP(E23,预约送货单!F:N,9,0)</f>
        <v>#N/A</v>
      </c>
    </row>
    <row r="24" hidden="1" spans="1:10">
      <c r="A24" s="14"/>
      <c r="B24" s="47"/>
      <c r="C24" t="e">
        <f>_xlfn.XLOOKUP(E24,预约送货单!F:F,预约送货单!D:D)</f>
        <v>#N/A</v>
      </c>
      <c r="D24" t="str">
        <f t="shared" si="2"/>
        <v>南浦拍照样衣仓</v>
      </c>
      <c r="E24" t="e">
        <f>_xlfn.XLOOKUP(F24,预约送货单!Z:Z,预约送货单!F:F)</f>
        <v>#N/A</v>
      </c>
      <c r="F24" t="str">
        <f t="shared" si="3"/>
        <v/>
      </c>
      <c r="G24" t="e">
        <f>VLOOKUP(F24&amp;K24,分仓ST!A:F,6,0)</f>
        <v>#N/A</v>
      </c>
      <c r="H24" t="e">
        <f>_xlfn.XLOOKUP(E24,预约送货单!F:F,预约送货单!E:E)</f>
        <v>#N/A</v>
      </c>
      <c r="J24" t="e">
        <f>VLOOKUP(E24,预约送货单!F:N,9,0)</f>
        <v>#N/A</v>
      </c>
    </row>
    <row r="25" hidden="1" spans="1:10">
      <c r="A25" s="14"/>
      <c r="B25" s="47"/>
      <c r="C25" t="e">
        <f>_xlfn.XLOOKUP(E25,预约送货单!F:F,预约送货单!D:D)</f>
        <v>#N/A</v>
      </c>
      <c r="D25" t="str">
        <f t="shared" si="2"/>
        <v>南浦拍照样衣仓</v>
      </c>
      <c r="E25" t="e">
        <f>_xlfn.XLOOKUP(F25,预约送货单!Z:Z,预约送货单!F:F)</f>
        <v>#N/A</v>
      </c>
      <c r="F25" t="str">
        <f t="shared" si="3"/>
        <v/>
      </c>
      <c r="G25" t="e">
        <f>VLOOKUP(F25&amp;K25,分仓ST!A:F,6,0)</f>
        <v>#N/A</v>
      </c>
      <c r="H25" t="e">
        <f>_xlfn.XLOOKUP(E25,预约送货单!F:F,预约送货单!E:E)</f>
        <v>#N/A</v>
      </c>
      <c r="J25" t="e">
        <f>VLOOKUP(E25,预约送货单!F:N,9,0)</f>
        <v>#N/A</v>
      </c>
    </row>
    <row r="26" hidden="1" spans="1:10">
      <c r="A26" s="14"/>
      <c r="B26" s="47"/>
      <c r="C26" t="e">
        <f>_xlfn.XLOOKUP(E26,预约送货单!F:F,预约送货单!D:D)</f>
        <v>#N/A</v>
      </c>
      <c r="D26" t="str">
        <f t="shared" si="2"/>
        <v>南浦拍照样衣仓</v>
      </c>
      <c r="E26" t="e">
        <f>_xlfn.XLOOKUP(F26,预约送货单!Z:Z,预约送货单!F:F)</f>
        <v>#N/A</v>
      </c>
      <c r="F26" t="str">
        <f t="shared" si="3"/>
        <v/>
      </c>
      <c r="G26" t="e">
        <f>VLOOKUP(F26&amp;K26,分仓ST!A:F,6,0)</f>
        <v>#N/A</v>
      </c>
      <c r="H26" t="e">
        <f>_xlfn.XLOOKUP(E26,预约送货单!F:F,预约送货单!E:E)</f>
        <v>#N/A</v>
      </c>
      <c r="J26" t="e">
        <f>VLOOKUP(E26,预约送货单!F:N,9,0)</f>
        <v>#N/A</v>
      </c>
    </row>
    <row r="27" hidden="1" spans="1:10">
      <c r="A27" s="14"/>
      <c r="B27" s="47"/>
      <c r="C27" t="e">
        <f>_xlfn.XLOOKUP(E27,预约送货单!F:F,预约送货单!D:D)</f>
        <v>#N/A</v>
      </c>
      <c r="D27" t="str">
        <f t="shared" si="2"/>
        <v>南浦拍照样衣仓</v>
      </c>
      <c r="E27" t="e">
        <f>_xlfn.XLOOKUP(F27,预约送货单!Z:Z,预约送货单!F:F)</f>
        <v>#N/A</v>
      </c>
      <c r="F27" t="str">
        <f t="shared" si="3"/>
        <v/>
      </c>
      <c r="G27" t="e">
        <f>VLOOKUP(F27&amp;K27,分仓ST!A:F,6,0)</f>
        <v>#N/A</v>
      </c>
      <c r="H27" t="e">
        <f>_xlfn.XLOOKUP(E27,预约送货单!F:F,预约送货单!E:E)</f>
        <v>#N/A</v>
      </c>
      <c r="J27" t="e">
        <f>VLOOKUP(E27,预约送货单!F:N,9,0)</f>
        <v>#N/A</v>
      </c>
    </row>
    <row r="28" hidden="1" spans="1:10">
      <c r="A28" s="14"/>
      <c r="B28" s="47"/>
      <c r="C28" t="e">
        <f>_xlfn.XLOOKUP(E28,预约送货单!F:F,预约送货单!D:D)</f>
        <v>#N/A</v>
      </c>
      <c r="D28" t="str">
        <f t="shared" si="2"/>
        <v>南浦拍照样衣仓</v>
      </c>
      <c r="E28" t="e">
        <f>_xlfn.XLOOKUP(F28,预约送货单!Z:Z,预约送货单!F:F)</f>
        <v>#N/A</v>
      </c>
      <c r="F28" t="str">
        <f t="shared" si="3"/>
        <v/>
      </c>
      <c r="G28" t="e">
        <f>VLOOKUP(F28&amp;K28,分仓ST!A:F,6,0)</f>
        <v>#N/A</v>
      </c>
      <c r="H28" t="e">
        <f>_xlfn.XLOOKUP(E28,预约送货单!F:F,预约送货单!E:E)</f>
        <v>#N/A</v>
      </c>
      <c r="J28" t="e">
        <f>VLOOKUP(E28,预约送货单!F:N,9,0)</f>
        <v>#N/A</v>
      </c>
    </row>
    <row r="29" hidden="1" spans="1:10">
      <c r="A29" s="14"/>
      <c r="B29" s="47"/>
      <c r="C29" t="e">
        <f>_xlfn.XLOOKUP(E29,预约送货单!F:F,预约送货单!D:D)</f>
        <v>#N/A</v>
      </c>
      <c r="D29" t="str">
        <f t="shared" si="2"/>
        <v>南浦拍照样衣仓</v>
      </c>
      <c r="E29" t="e">
        <f>_xlfn.XLOOKUP(F29,预约送货单!Z:Z,预约送货单!F:F)</f>
        <v>#N/A</v>
      </c>
      <c r="F29" t="str">
        <f t="shared" si="3"/>
        <v/>
      </c>
      <c r="G29" t="e">
        <f>VLOOKUP(F29&amp;K29,分仓ST!A:F,6,0)</f>
        <v>#N/A</v>
      </c>
      <c r="H29" t="e">
        <f>_xlfn.XLOOKUP(E29,预约送货单!F:F,预约送货单!E:E)</f>
        <v>#N/A</v>
      </c>
      <c r="J29" t="e">
        <f>VLOOKUP(E29,预约送货单!F:N,9,0)</f>
        <v>#N/A</v>
      </c>
    </row>
    <row r="30" hidden="1" spans="1:10">
      <c r="A30" s="14"/>
      <c r="B30" s="47"/>
      <c r="C30" t="e">
        <f>_xlfn.XLOOKUP(E30,预约送货单!F:F,预约送货单!D:D)</f>
        <v>#N/A</v>
      </c>
      <c r="D30" t="str">
        <f t="shared" si="2"/>
        <v>南浦拍照样衣仓</v>
      </c>
      <c r="E30" t="e">
        <f>_xlfn.XLOOKUP(F30,预约送货单!Z:Z,预约送货单!F:F)</f>
        <v>#N/A</v>
      </c>
      <c r="F30" t="str">
        <f t="shared" si="3"/>
        <v/>
      </c>
      <c r="G30" t="e">
        <f>VLOOKUP(F30&amp;K30,分仓ST!A:F,6,0)</f>
        <v>#N/A</v>
      </c>
      <c r="H30" t="e">
        <f>_xlfn.XLOOKUP(E30,预约送货单!F:F,预约送货单!E:E)</f>
        <v>#N/A</v>
      </c>
      <c r="J30" t="e">
        <f>VLOOKUP(E30,预约送货单!F:N,9,0)</f>
        <v>#N/A</v>
      </c>
    </row>
    <row r="31" hidden="1" spans="1:10">
      <c r="A31" s="14"/>
      <c r="B31" s="47"/>
      <c r="C31" t="e">
        <f>_xlfn.XLOOKUP(E31,预约送货单!F:F,预约送货单!D:D)</f>
        <v>#N/A</v>
      </c>
      <c r="D31" t="str">
        <f t="shared" si="2"/>
        <v>南浦拍照样衣仓</v>
      </c>
      <c r="E31" t="e">
        <f>_xlfn.XLOOKUP(F31,预约送货单!Z:Z,预约送货单!F:F)</f>
        <v>#N/A</v>
      </c>
      <c r="F31" t="str">
        <f t="shared" si="3"/>
        <v/>
      </c>
      <c r="G31" t="e">
        <f>VLOOKUP(F31&amp;K31,分仓ST!A:F,6,0)</f>
        <v>#N/A</v>
      </c>
      <c r="H31" t="e">
        <f>_xlfn.XLOOKUP(E31,预约送货单!F:F,预约送货单!E:E)</f>
        <v>#N/A</v>
      </c>
      <c r="J31" t="e">
        <f>VLOOKUP(E31,预约送货单!F:N,9,0)</f>
        <v>#N/A</v>
      </c>
    </row>
    <row r="32" hidden="1" spans="1:10">
      <c r="A32" s="14"/>
      <c r="B32" s="47"/>
      <c r="C32" t="e">
        <f>_xlfn.XLOOKUP(E32,预约送货单!F:F,预约送货单!D:D)</f>
        <v>#N/A</v>
      </c>
      <c r="D32" t="str">
        <f t="shared" si="2"/>
        <v>南浦拍照样衣仓</v>
      </c>
      <c r="E32" t="e">
        <f>_xlfn.XLOOKUP(F32,预约送货单!Z:Z,预约送货单!F:F)</f>
        <v>#N/A</v>
      </c>
      <c r="F32" t="str">
        <f t="shared" si="3"/>
        <v/>
      </c>
      <c r="G32" t="e">
        <f>VLOOKUP(F32&amp;K32,分仓ST!A:F,6,0)</f>
        <v>#N/A</v>
      </c>
      <c r="H32" t="e">
        <f>_xlfn.XLOOKUP(E32,预约送货单!F:F,预约送货单!E:E)</f>
        <v>#N/A</v>
      </c>
      <c r="J32" t="e">
        <f>VLOOKUP(E32,预约送货单!F:N,9,0)</f>
        <v>#N/A</v>
      </c>
    </row>
    <row r="33" hidden="1" spans="1:10">
      <c r="A33" s="14"/>
      <c r="B33" s="47"/>
      <c r="C33" t="e">
        <f>_xlfn.XLOOKUP(E33,预约送货单!F:F,预约送货单!D:D)</f>
        <v>#N/A</v>
      </c>
      <c r="D33" t="str">
        <f t="shared" si="2"/>
        <v>南浦拍照样衣仓</v>
      </c>
      <c r="E33" t="e">
        <f>_xlfn.XLOOKUP(F33,预约送货单!Z:Z,预约送货单!F:F)</f>
        <v>#N/A</v>
      </c>
      <c r="F33" t="str">
        <f t="shared" si="3"/>
        <v/>
      </c>
      <c r="G33" t="e">
        <f>VLOOKUP(F33&amp;K33,分仓ST!A:F,6,0)</f>
        <v>#N/A</v>
      </c>
      <c r="H33" t="e">
        <f>_xlfn.XLOOKUP(E33,预约送货单!F:F,预约送货单!E:E)</f>
        <v>#N/A</v>
      </c>
      <c r="J33" t="e">
        <f>VLOOKUP(E33,预约送货单!F:N,9,0)</f>
        <v>#N/A</v>
      </c>
    </row>
  </sheetData>
  <autoFilter ref="A3:Q33">
    <filterColumn colId="6">
      <filters>
        <filter val="10"/>
        <filter val="1"/>
        <filter val="21"/>
        <filter val="2"/>
        <filter val="3"/>
        <filter val="4"/>
        <filter val="18"/>
      </filters>
    </filterColumn>
    <extLst/>
  </autoFilter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E14" sqref="AE14"/>
    </sheetView>
  </sheetViews>
  <sheetFormatPr defaultColWidth="9.23076923076923" defaultRowHeight="16.5"/>
  <cols>
    <col min="1" max="1" width="7.21538461538462" style="47" customWidth="1"/>
    <col min="2" max="2" width="7.20769230769231" style="47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5.3076923076923" customWidth="1"/>
  </cols>
  <sheetData>
    <row r="1" s="46" customFormat="1" ht="14.5" spans="1:35">
      <c r="A1" s="48" t="s">
        <v>38</v>
      </c>
      <c r="B1" s="48" t="s">
        <v>39</v>
      </c>
      <c r="C1" s="46" t="s">
        <v>40</v>
      </c>
      <c r="D1" s="46" t="s">
        <v>41</v>
      </c>
      <c r="E1" s="46" t="s">
        <v>5</v>
      </c>
      <c r="F1" s="46" t="s">
        <v>42</v>
      </c>
      <c r="G1" s="46" t="s">
        <v>43</v>
      </c>
      <c r="H1" s="46" t="s">
        <v>44</v>
      </c>
      <c r="I1" s="46" t="s">
        <v>45</v>
      </c>
      <c r="J1" s="46" t="s">
        <v>6</v>
      </c>
      <c r="K1" s="46" t="s">
        <v>4</v>
      </c>
      <c r="L1" s="46" t="s">
        <v>46</v>
      </c>
      <c r="M1" s="46" t="s">
        <v>47</v>
      </c>
      <c r="N1" s="46" t="s">
        <v>7</v>
      </c>
      <c r="O1" s="46" t="s">
        <v>48</v>
      </c>
      <c r="P1" s="46" t="s">
        <v>49</v>
      </c>
      <c r="Q1" s="46" t="s">
        <v>50</v>
      </c>
      <c r="R1" s="46" t="s">
        <v>51</v>
      </c>
      <c r="S1" s="46" t="s">
        <v>52</v>
      </c>
      <c r="T1" s="46" t="s">
        <v>53</v>
      </c>
      <c r="U1" s="46" t="s">
        <v>1</v>
      </c>
      <c r="V1" s="46" t="s">
        <v>54</v>
      </c>
      <c r="W1" s="46" t="s">
        <v>55</v>
      </c>
      <c r="X1" s="46" t="s">
        <v>56</v>
      </c>
      <c r="Y1" s="46" t="s">
        <v>57</v>
      </c>
      <c r="Z1" s="46" t="s">
        <v>3</v>
      </c>
      <c r="AA1" s="46" t="s">
        <v>58</v>
      </c>
      <c r="AB1" s="46" t="s">
        <v>32</v>
      </c>
      <c r="AC1" s="46" t="s">
        <v>59</v>
      </c>
      <c r="AD1" s="46" t="s">
        <v>60</v>
      </c>
      <c r="AE1" s="46" t="s">
        <v>61</v>
      </c>
      <c r="AF1" s="46" t="s">
        <v>62</v>
      </c>
      <c r="AG1" s="46" t="s">
        <v>63</v>
      </c>
      <c r="AH1" s="46" t="s">
        <v>64</v>
      </c>
      <c r="AI1" s="46" t="s">
        <v>65</v>
      </c>
    </row>
    <row r="2" s="46" customFormat="1" ht="13" spans="1:35">
      <c r="A2" s="49">
        <f>SUMIFS(装箱指令单批量导入!E:E,装箱指令单批量导入!D:D,Z2)</f>
        <v>12</v>
      </c>
      <c r="B2" s="49">
        <f t="shared" ref="B2:B10" si="0">A2-K2</f>
        <v>0</v>
      </c>
      <c r="C2" s="46" t="s">
        <v>66</v>
      </c>
      <c r="D2" s="46" t="s">
        <v>15</v>
      </c>
      <c r="E2" s="46" t="s">
        <v>19</v>
      </c>
      <c r="F2" s="46" t="s">
        <v>17</v>
      </c>
      <c r="G2" s="46" t="s">
        <v>67</v>
      </c>
      <c r="H2" s="46" t="s">
        <v>68</v>
      </c>
      <c r="I2" s="46" t="s">
        <v>69</v>
      </c>
      <c r="J2" s="46" t="s">
        <v>70</v>
      </c>
      <c r="K2" s="46">
        <v>12</v>
      </c>
      <c r="L2" s="46" t="s">
        <v>71</v>
      </c>
      <c r="M2" s="46">
        <v>0</v>
      </c>
      <c r="N2" s="46" t="s">
        <v>20</v>
      </c>
      <c r="O2" s="46" t="s">
        <v>72</v>
      </c>
      <c r="P2" s="46" t="s">
        <v>19</v>
      </c>
      <c r="Q2" s="46" t="s">
        <v>73</v>
      </c>
      <c r="R2" s="46" t="s">
        <v>73</v>
      </c>
      <c r="U2" s="46" t="s">
        <v>26</v>
      </c>
      <c r="V2" s="46" t="s">
        <v>74</v>
      </c>
      <c r="W2" s="46" t="s">
        <v>75</v>
      </c>
      <c r="Z2" s="46" t="s">
        <v>18</v>
      </c>
      <c r="AA2" s="46" t="s">
        <v>76</v>
      </c>
      <c r="AB2" s="46" t="s">
        <v>34</v>
      </c>
      <c r="AC2" s="46" t="s">
        <v>77</v>
      </c>
      <c r="AD2" s="46" t="s">
        <v>78</v>
      </c>
      <c r="AE2" s="46" t="s">
        <v>78</v>
      </c>
      <c r="AF2" s="46" t="s">
        <v>20</v>
      </c>
      <c r="AI2" s="46" t="s">
        <v>20</v>
      </c>
    </row>
    <row r="3" s="46" customFormat="1" ht="13" spans="1:35">
      <c r="A3" s="49">
        <f>SUMIFS(装箱指令单批量导入!E:E,装箱指令单批量导入!D:D,Z3)</f>
        <v>23</v>
      </c>
      <c r="B3" s="49">
        <f t="shared" si="0"/>
        <v>0</v>
      </c>
      <c r="C3" s="46" t="s">
        <v>66</v>
      </c>
      <c r="D3" s="46" t="s">
        <v>15</v>
      </c>
      <c r="E3" s="46" t="s">
        <v>19</v>
      </c>
      <c r="F3" s="46" t="s">
        <v>17</v>
      </c>
      <c r="G3" s="46" t="s">
        <v>67</v>
      </c>
      <c r="H3" s="46" t="s">
        <v>68</v>
      </c>
      <c r="I3" s="46" t="s">
        <v>69</v>
      </c>
      <c r="J3" s="46" t="s">
        <v>70</v>
      </c>
      <c r="K3" s="46">
        <v>23</v>
      </c>
      <c r="L3" s="46" t="s">
        <v>79</v>
      </c>
      <c r="M3" s="46">
        <v>0</v>
      </c>
      <c r="N3" s="46" t="s">
        <v>20</v>
      </c>
      <c r="O3" s="46" t="s">
        <v>72</v>
      </c>
      <c r="P3" s="46" t="s">
        <v>19</v>
      </c>
      <c r="Q3" s="46" t="s">
        <v>73</v>
      </c>
      <c r="R3" s="46" t="s">
        <v>73</v>
      </c>
      <c r="U3" s="46" t="s">
        <v>26</v>
      </c>
      <c r="V3" s="46" t="s">
        <v>74</v>
      </c>
      <c r="W3" s="46" t="s">
        <v>75</v>
      </c>
      <c r="Z3" s="46" t="s">
        <v>22</v>
      </c>
      <c r="AA3" s="46" t="s">
        <v>76</v>
      </c>
      <c r="AB3" s="46" t="s">
        <v>35</v>
      </c>
      <c r="AC3" s="46" t="s">
        <v>77</v>
      </c>
      <c r="AD3" s="46" t="s">
        <v>78</v>
      </c>
      <c r="AE3" s="46" t="s">
        <v>78</v>
      </c>
      <c r="AF3" s="46" t="s">
        <v>20</v>
      </c>
      <c r="AI3" s="46" t="s">
        <v>20</v>
      </c>
    </row>
    <row r="4" s="46" customFormat="1" ht="13" spans="1:35">
      <c r="A4" s="49">
        <f>SUMIFS(装箱指令单批量导入!E:E,装箱指令单批量导入!D:D,Z4)</f>
        <v>26</v>
      </c>
      <c r="B4" s="49">
        <f t="shared" si="0"/>
        <v>0</v>
      </c>
      <c r="C4" s="46" t="s">
        <v>66</v>
      </c>
      <c r="D4" s="46" t="s">
        <v>15</v>
      </c>
      <c r="E4" s="46" t="s">
        <v>19</v>
      </c>
      <c r="F4" s="46" t="s">
        <v>17</v>
      </c>
      <c r="G4" s="46" t="s">
        <v>67</v>
      </c>
      <c r="H4" s="46" t="s">
        <v>68</v>
      </c>
      <c r="I4" s="46" t="s">
        <v>69</v>
      </c>
      <c r="J4" s="46" t="s">
        <v>70</v>
      </c>
      <c r="K4" s="46">
        <v>26</v>
      </c>
      <c r="L4" s="46" t="s">
        <v>80</v>
      </c>
      <c r="M4" s="46">
        <v>0</v>
      </c>
      <c r="N4" s="46" t="s">
        <v>20</v>
      </c>
      <c r="O4" s="46" t="s">
        <v>72</v>
      </c>
      <c r="P4" s="46" t="s">
        <v>19</v>
      </c>
      <c r="Q4" s="46" t="s">
        <v>73</v>
      </c>
      <c r="R4" s="46" t="s">
        <v>73</v>
      </c>
      <c r="U4" s="46" t="s">
        <v>26</v>
      </c>
      <c r="V4" s="46" t="s">
        <v>74</v>
      </c>
      <c r="W4" s="46" t="s">
        <v>75</v>
      </c>
      <c r="Z4" s="46" t="s">
        <v>23</v>
      </c>
      <c r="AA4" s="46" t="s">
        <v>76</v>
      </c>
      <c r="AB4" s="46" t="s">
        <v>36</v>
      </c>
      <c r="AC4" s="46" t="s">
        <v>77</v>
      </c>
      <c r="AD4" s="46" t="s">
        <v>78</v>
      </c>
      <c r="AE4" s="46" t="s">
        <v>78</v>
      </c>
      <c r="AF4" s="46" t="s">
        <v>20</v>
      </c>
      <c r="AI4" s="46" t="s">
        <v>20</v>
      </c>
    </row>
    <row r="5" s="46" customFormat="1" ht="13" spans="1:35">
      <c r="A5" s="49">
        <f>SUMIFS(装箱指令单批量导入!E:E,装箱指令单批量导入!D:D,Z5)</f>
        <v>6</v>
      </c>
      <c r="B5" s="49">
        <f t="shared" si="0"/>
        <v>0</v>
      </c>
      <c r="C5" s="46" t="s">
        <v>66</v>
      </c>
      <c r="D5" s="46" t="s">
        <v>15</v>
      </c>
      <c r="E5" s="46" t="s">
        <v>19</v>
      </c>
      <c r="F5" s="46" t="s">
        <v>17</v>
      </c>
      <c r="G5" s="46" t="s">
        <v>67</v>
      </c>
      <c r="H5" s="46" t="s">
        <v>68</v>
      </c>
      <c r="I5" s="46" t="s">
        <v>69</v>
      </c>
      <c r="J5" s="46" t="s">
        <v>70</v>
      </c>
      <c r="K5" s="46">
        <v>6</v>
      </c>
      <c r="L5" s="46" t="s">
        <v>81</v>
      </c>
      <c r="M5" s="46">
        <v>0</v>
      </c>
      <c r="N5" s="46" t="s">
        <v>20</v>
      </c>
      <c r="O5" s="46" t="s">
        <v>72</v>
      </c>
      <c r="P5" s="46" t="s">
        <v>19</v>
      </c>
      <c r="Q5" s="46" t="s">
        <v>73</v>
      </c>
      <c r="R5" s="46" t="s">
        <v>73</v>
      </c>
      <c r="U5" s="46" t="s">
        <v>26</v>
      </c>
      <c r="V5" s="46" t="s">
        <v>74</v>
      </c>
      <c r="W5" s="46" t="s">
        <v>75</v>
      </c>
      <c r="Z5" s="46" t="s">
        <v>24</v>
      </c>
      <c r="AA5" s="46" t="s">
        <v>76</v>
      </c>
      <c r="AB5" s="46" t="s">
        <v>37</v>
      </c>
      <c r="AC5" s="46" t="s">
        <v>77</v>
      </c>
      <c r="AD5" s="46" t="s">
        <v>78</v>
      </c>
      <c r="AE5" s="46" t="s">
        <v>78</v>
      </c>
      <c r="AF5" s="46" t="s">
        <v>20</v>
      </c>
      <c r="AI5" s="46" t="s">
        <v>20</v>
      </c>
    </row>
    <row r="6" s="46" customFormat="1" ht="13" spans="1:2">
      <c r="A6" s="49">
        <f>SUMIFS(装箱指令单批量导入!E:E,装箱指令单批量导入!D:D,Z6)</f>
        <v>0</v>
      </c>
      <c r="B6" s="49">
        <f t="shared" si="0"/>
        <v>0</v>
      </c>
    </row>
    <row r="7" s="46" customFormat="1" ht="13" spans="1:2">
      <c r="A7" s="49">
        <f>SUMIFS(装箱指令单批量导入!E:E,装箱指令单批量导入!D:D,Z7)</f>
        <v>0</v>
      </c>
      <c r="B7" s="49">
        <f t="shared" si="0"/>
        <v>0</v>
      </c>
    </row>
    <row r="8" s="46" customFormat="1" ht="13" spans="1:2">
      <c r="A8" s="49">
        <f>SUMIFS(装箱指令单批量导入!E:E,装箱指令单批量导入!D:D,Z8)</f>
        <v>0</v>
      </c>
      <c r="B8" s="49">
        <f t="shared" si="0"/>
        <v>0</v>
      </c>
    </row>
    <row r="9" spans="1:35">
      <c r="A9" s="49">
        <f>SUMIFS(装箱指令单批量导入!E:E,装箱指令单批量导入!D:D,Z9)</f>
        <v>0</v>
      </c>
      <c r="B9" s="49">
        <f t="shared" si="0"/>
        <v>0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</row>
    <row r="10" spans="1:35">
      <c r="A10" s="49">
        <f>SUMIFS(装箱指令单批量导入!E:E,装箱指令单批量导入!D:D,Z10)</f>
        <v>0</v>
      </c>
      <c r="B10" s="49">
        <f t="shared" si="0"/>
        <v>0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23"/>
  <sheetViews>
    <sheetView workbookViewId="0">
      <pane ySplit="5" topLeftCell="A116" activePane="bottomLeft" state="frozen"/>
      <selection/>
      <selection pane="bottomLeft" activeCell="E5" sqref="E5"/>
    </sheetView>
  </sheetViews>
  <sheetFormatPr defaultColWidth="9.23076923076923" defaultRowHeight="16.5" outlineLevelCol="6"/>
  <cols>
    <col min="1" max="1" width="29.6153846153846" customWidth="1"/>
    <col min="3" max="3" width="11.6153846153846" customWidth="1"/>
    <col min="4" max="4" width="11.0769230769231" customWidth="1"/>
    <col min="5" max="5" width="12.6153846153846"/>
    <col min="6" max="6" width="3.46153846153846"/>
    <col min="7" max="22" width="12.6153846153846"/>
  </cols>
  <sheetData>
    <row r="3" spans="1:5">
      <c r="A3" t="s">
        <v>82</v>
      </c>
      <c r="B3" t="s">
        <v>83</v>
      </c>
      <c r="C3" t="s">
        <v>32</v>
      </c>
      <c r="D3" t="s">
        <v>31</v>
      </c>
      <c r="E3" t="s">
        <v>84</v>
      </c>
    </row>
    <row r="4" spans="1:7">
      <c r="A4" t="str">
        <f>D4&amp;C4&amp;B4</f>
        <v>(空白)XS武汉</v>
      </c>
      <c r="B4" t="str">
        <f>MID(E4,5,2)</f>
        <v>武汉</v>
      </c>
      <c r="C4" t="str">
        <f>RIGHT(E4,LEN(E4)-6)</f>
        <v>XS</v>
      </c>
      <c r="D4" t="s">
        <v>85</v>
      </c>
      <c r="E4" t="s">
        <v>86</v>
      </c>
      <c r="G4">
        <f>F4</f>
        <v>0</v>
      </c>
    </row>
    <row r="5" spans="1:7">
      <c r="A5" t="str">
        <f t="shared" ref="A5:A36" si="0">D5&amp;C5&amp;B5</f>
        <v>(空白)S武汉</v>
      </c>
      <c r="B5" t="str">
        <f t="shared" ref="B5:B36" si="1">MID(E5,5,2)</f>
        <v>武汉</v>
      </c>
      <c r="C5" t="str">
        <f t="shared" ref="C5:C36" si="2">RIGHT(E5,LEN(E5)-6)</f>
        <v>S</v>
      </c>
      <c r="D5" t="s">
        <v>85</v>
      </c>
      <c r="E5" t="s">
        <v>87</v>
      </c>
      <c r="G5">
        <f t="shared" ref="G5:G36" si="3">F5</f>
        <v>0</v>
      </c>
    </row>
    <row r="6" spans="1:7">
      <c r="A6" t="str">
        <f t="shared" si="0"/>
        <v>(空白)M武汉</v>
      </c>
      <c r="B6" t="str">
        <f t="shared" si="1"/>
        <v>武汉</v>
      </c>
      <c r="C6" t="str">
        <f t="shared" si="2"/>
        <v>M</v>
      </c>
      <c r="D6" t="s">
        <v>85</v>
      </c>
      <c r="E6" t="s">
        <v>88</v>
      </c>
      <c r="G6">
        <f t="shared" si="3"/>
        <v>0</v>
      </c>
    </row>
    <row r="7" spans="1:7">
      <c r="A7" t="str">
        <f t="shared" si="0"/>
        <v>(空白)L武汉</v>
      </c>
      <c r="B7" t="str">
        <f t="shared" si="1"/>
        <v>武汉</v>
      </c>
      <c r="C7" t="str">
        <f t="shared" si="2"/>
        <v>L</v>
      </c>
      <c r="D7" t="s">
        <v>85</v>
      </c>
      <c r="E7" t="s">
        <v>89</v>
      </c>
      <c r="G7">
        <f t="shared" si="3"/>
        <v>0</v>
      </c>
    </row>
    <row r="8" spans="1:7">
      <c r="A8" t="str">
        <f t="shared" si="0"/>
        <v>(空白)XL武汉</v>
      </c>
      <c r="B8" t="str">
        <f t="shared" si="1"/>
        <v>武汉</v>
      </c>
      <c r="C8" t="str">
        <f t="shared" si="2"/>
        <v>XL</v>
      </c>
      <c r="D8" t="s">
        <v>85</v>
      </c>
      <c r="E8" t="s">
        <v>90</v>
      </c>
      <c r="G8">
        <f t="shared" si="3"/>
        <v>0</v>
      </c>
    </row>
    <row r="9" spans="1:7">
      <c r="A9" t="str">
        <f t="shared" si="0"/>
        <v>(空白)F武汉</v>
      </c>
      <c r="B9" t="str">
        <f t="shared" si="1"/>
        <v>武汉</v>
      </c>
      <c r="C9" t="str">
        <f t="shared" si="2"/>
        <v>F</v>
      </c>
      <c r="D9" t="s">
        <v>85</v>
      </c>
      <c r="E9" t="s">
        <v>91</v>
      </c>
      <c r="G9">
        <f t="shared" si="3"/>
        <v>0</v>
      </c>
    </row>
    <row r="10" spans="1:7">
      <c r="A10" t="str">
        <f t="shared" si="0"/>
        <v>(空白)XS香港</v>
      </c>
      <c r="B10" t="str">
        <f t="shared" si="1"/>
        <v>香港</v>
      </c>
      <c r="C10" t="str">
        <f t="shared" si="2"/>
        <v>XS</v>
      </c>
      <c r="D10" t="s">
        <v>85</v>
      </c>
      <c r="E10" t="s">
        <v>92</v>
      </c>
      <c r="G10">
        <f t="shared" si="3"/>
        <v>0</v>
      </c>
    </row>
    <row r="11" spans="1:7">
      <c r="A11" t="str">
        <f t="shared" si="0"/>
        <v>(空白)S香港</v>
      </c>
      <c r="B11" t="str">
        <f t="shared" si="1"/>
        <v>香港</v>
      </c>
      <c r="C11" t="str">
        <f t="shared" si="2"/>
        <v>S</v>
      </c>
      <c r="D11" t="s">
        <v>85</v>
      </c>
      <c r="E11" t="s">
        <v>93</v>
      </c>
      <c r="G11">
        <f t="shared" si="3"/>
        <v>0</v>
      </c>
    </row>
    <row r="12" spans="1:7">
      <c r="A12" t="str">
        <f t="shared" si="0"/>
        <v>(空白)M香港</v>
      </c>
      <c r="B12" t="str">
        <f t="shared" si="1"/>
        <v>香港</v>
      </c>
      <c r="C12" t="str">
        <f t="shared" si="2"/>
        <v>M</v>
      </c>
      <c r="D12" t="s">
        <v>85</v>
      </c>
      <c r="E12" t="s">
        <v>94</v>
      </c>
      <c r="G12">
        <f t="shared" si="3"/>
        <v>0</v>
      </c>
    </row>
    <row r="13" spans="1:7">
      <c r="A13" t="str">
        <f t="shared" si="0"/>
        <v>(空白)L香港</v>
      </c>
      <c r="B13" t="str">
        <f t="shared" si="1"/>
        <v>香港</v>
      </c>
      <c r="C13" t="str">
        <f t="shared" si="2"/>
        <v>L</v>
      </c>
      <c r="D13" t="s">
        <v>85</v>
      </c>
      <c r="E13" t="s">
        <v>95</v>
      </c>
      <c r="G13">
        <f t="shared" si="3"/>
        <v>0</v>
      </c>
    </row>
    <row r="14" spans="1:7">
      <c r="A14" t="str">
        <f t="shared" si="0"/>
        <v>(空白)XL香港</v>
      </c>
      <c r="B14" t="str">
        <f t="shared" si="1"/>
        <v>香港</v>
      </c>
      <c r="C14" t="str">
        <f t="shared" si="2"/>
        <v>XL</v>
      </c>
      <c r="D14" t="s">
        <v>85</v>
      </c>
      <c r="E14" t="s">
        <v>96</v>
      </c>
      <c r="G14">
        <f t="shared" si="3"/>
        <v>0</v>
      </c>
    </row>
    <row r="15" spans="1:7">
      <c r="A15" t="str">
        <f t="shared" si="0"/>
        <v>(空白)F香港</v>
      </c>
      <c r="B15" t="str">
        <f t="shared" si="1"/>
        <v>香港</v>
      </c>
      <c r="C15" t="str">
        <f t="shared" si="2"/>
        <v>F</v>
      </c>
      <c r="D15" t="s">
        <v>85</v>
      </c>
      <c r="E15" t="s">
        <v>97</v>
      </c>
      <c r="G15">
        <f t="shared" si="3"/>
        <v>0</v>
      </c>
    </row>
    <row r="16" spans="1:7">
      <c r="A16" t="str">
        <f t="shared" si="0"/>
        <v>(空白)XS广州</v>
      </c>
      <c r="B16" t="str">
        <f t="shared" si="1"/>
        <v>广州</v>
      </c>
      <c r="C16" t="str">
        <f t="shared" si="2"/>
        <v>XS</v>
      </c>
      <c r="D16" t="s">
        <v>85</v>
      </c>
      <c r="E16" t="s">
        <v>98</v>
      </c>
      <c r="G16">
        <f t="shared" si="3"/>
        <v>0</v>
      </c>
    </row>
    <row r="17" spans="1:7">
      <c r="A17" t="str">
        <f t="shared" si="0"/>
        <v>(空白)S广州</v>
      </c>
      <c r="B17" t="str">
        <f t="shared" si="1"/>
        <v>广州</v>
      </c>
      <c r="C17" t="str">
        <f t="shared" si="2"/>
        <v>S</v>
      </c>
      <c r="D17" t="s">
        <v>85</v>
      </c>
      <c r="E17" t="s">
        <v>99</v>
      </c>
      <c r="G17">
        <f t="shared" si="3"/>
        <v>0</v>
      </c>
    </row>
    <row r="18" spans="1:7">
      <c r="A18" t="str">
        <f t="shared" si="0"/>
        <v>(空白)M广州</v>
      </c>
      <c r="B18" t="str">
        <f t="shared" si="1"/>
        <v>广州</v>
      </c>
      <c r="C18" t="str">
        <f t="shared" si="2"/>
        <v>M</v>
      </c>
      <c r="D18" t="s">
        <v>85</v>
      </c>
      <c r="E18" t="s">
        <v>100</v>
      </c>
      <c r="G18">
        <f t="shared" si="3"/>
        <v>0</v>
      </c>
    </row>
    <row r="19" spans="1:7">
      <c r="A19" t="str">
        <f t="shared" si="0"/>
        <v>(空白)L广州</v>
      </c>
      <c r="B19" t="str">
        <f t="shared" si="1"/>
        <v>广州</v>
      </c>
      <c r="C19" t="str">
        <f t="shared" si="2"/>
        <v>L</v>
      </c>
      <c r="D19" t="s">
        <v>85</v>
      </c>
      <c r="E19" t="s">
        <v>101</v>
      </c>
      <c r="G19">
        <f t="shared" si="3"/>
        <v>0</v>
      </c>
    </row>
    <row r="20" spans="1:7">
      <c r="A20" t="str">
        <f t="shared" si="0"/>
        <v>(空白)XL广州</v>
      </c>
      <c r="B20" t="str">
        <f t="shared" si="1"/>
        <v>广州</v>
      </c>
      <c r="C20" t="str">
        <f t="shared" si="2"/>
        <v>XL</v>
      </c>
      <c r="D20" t="s">
        <v>85</v>
      </c>
      <c r="E20" t="s">
        <v>102</v>
      </c>
      <c r="G20">
        <f t="shared" si="3"/>
        <v>0</v>
      </c>
    </row>
    <row r="21" spans="1:7">
      <c r="A21" t="str">
        <f t="shared" si="0"/>
        <v>(空白)F广州</v>
      </c>
      <c r="B21" t="str">
        <f t="shared" si="1"/>
        <v>广州</v>
      </c>
      <c r="C21" t="str">
        <f t="shared" si="2"/>
        <v>F</v>
      </c>
      <c r="D21" t="s">
        <v>85</v>
      </c>
      <c r="E21" t="s">
        <v>103</v>
      </c>
      <c r="G21">
        <f t="shared" si="3"/>
        <v>0</v>
      </c>
    </row>
    <row r="22" spans="1:7">
      <c r="A22" t="str">
        <f t="shared" si="0"/>
        <v>(空白)XS南浦</v>
      </c>
      <c r="B22" t="str">
        <f t="shared" si="1"/>
        <v>南浦</v>
      </c>
      <c r="C22" t="str">
        <f t="shared" si="2"/>
        <v>XS</v>
      </c>
      <c r="D22" t="s">
        <v>85</v>
      </c>
      <c r="E22" t="s">
        <v>104</v>
      </c>
      <c r="G22">
        <f t="shared" si="3"/>
        <v>0</v>
      </c>
    </row>
    <row r="23" spans="1:7">
      <c r="A23" t="str">
        <f t="shared" si="0"/>
        <v>(空白)S南浦</v>
      </c>
      <c r="B23" t="str">
        <f t="shared" si="1"/>
        <v>南浦</v>
      </c>
      <c r="C23" t="str">
        <f t="shared" si="2"/>
        <v>S</v>
      </c>
      <c r="D23" t="s">
        <v>85</v>
      </c>
      <c r="E23" t="s">
        <v>105</v>
      </c>
      <c r="G23">
        <f t="shared" si="3"/>
        <v>0</v>
      </c>
    </row>
    <row r="24" spans="1:7">
      <c r="A24" t="str">
        <f t="shared" si="0"/>
        <v>(空白)M南浦</v>
      </c>
      <c r="B24" t="str">
        <f t="shared" si="1"/>
        <v>南浦</v>
      </c>
      <c r="C24" t="str">
        <f t="shared" si="2"/>
        <v>M</v>
      </c>
      <c r="D24" t="s">
        <v>85</v>
      </c>
      <c r="E24" t="s">
        <v>106</v>
      </c>
      <c r="G24">
        <f t="shared" si="3"/>
        <v>0</v>
      </c>
    </row>
    <row r="25" spans="1:7">
      <c r="A25" t="str">
        <f t="shared" si="0"/>
        <v>(空白)L南浦</v>
      </c>
      <c r="B25" t="str">
        <f t="shared" si="1"/>
        <v>南浦</v>
      </c>
      <c r="C25" t="str">
        <f t="shared" si="2"/>
        <v>L</v>
      </c>
      <c r="D25" t="s">
        <v>85</v>
      </c>
      <c r="E25" t="s">
        <v>107</v>
      </c>
      <c r="G25">
        <f t="shared" si="3"/>
        <v>0</v>
      </c>
    </row>
    <row r="26" spans="1:7">
      <c r="A26" t="str">
        <f t="shared" si="0"/>
        <v>(空白)XL南浦</v>
      </c>
      <c r="B26" t="str">
        <f t="shared" si="1"/>
        <v>南浦</v>
      </c>
      <c r="C26" t="str">
        <f t="shared" si="2"/>
        <v>XL</v>
      </c>
      <c r="D26" t="s">
        <v>85</v>
      </c>
      <c r="E26" t="s">
        <v>108</v>
      </c>
      <c r="G26">
        <f t="shared" si="3"/>
        <v>0</v>
      </c>
    </row>
    <row r="27" spans="1:7">
      <c r="A27" t="str">
        <f t="shared" si="0"/>
        <v>(空白)F南浦</v>
      </c>
      <c r="B27" t="str">
        <f t="shared" si="1"/>
        <v>南浦</v>
      </c>
      <c r="C27" t="str">
        <f t="shared" si="2"/>
        <v>F</v>
      </c>
      <c r="D27" t="s">
        <v>85</v>
      </c>
      <c r="E27" t="s">
        <v>109</v>
      </c>
      <c r="G27">
        <f t="shared" si="3"/>
        <v>0</v>
      </c>
    </row>
    <row r="28" spans="1:7">
      <c r="A28" t="str">
        <f t="shared" si="0"/>
        <v>货号XS武汉</v>
      </c>
      <c r="B28" t="str">
        <f t="shared" si="1"/>
        <v>武汉</v>
      </c>
      <c r="C28" t="str">
        <f t="shared" si="2"/>
        <v>XS</v>
      </c>
      <c r="D28" t="s">
        <v>31</v>
      </c>
      <c r="E28" t="s">
        <v>86</v>
      </c>
      <c r="F28">
        <v>0</v>
      </c>
      <c r="G28">
        <f t="shared" si="3"/>
        <v>0</v>
      </c>
    </row>
    <row r="29" spans="1:7">
      <c r="A29" t="str">
        <f t="shared" si="0"/>
        <v>货号S武汉</v>
      </c>
      <c r="B29" t="str">
        <f t="shared" si="1"/>
        <v>武汉</v>
      </c>
      <c r="C29" t="str">
        <f t="shared" si="2"/>
        <v>S</v>
      </c>
      <c r="D29" t="s">
        <v>31</v>
      </c>
      <c r="E29" t="s">
        <v>87</v>
      </c>
      <c r="F29">
        <v>0</v>
      </c>
      <c r="G29">
        <f t="shared" si="3"/>
        <v>0</v>
      </c>
    </row>
    <row r="30" spans="1:7">
      <c r="A30" t="str">
        <f t="shared" si="0"/>
        <v>货号M武汉</v>
      </c>
      <c r="B30" t="str">
        <f t="shared" si="1"/>
        <v>武汉</v>
      </c>
      <c r="C30" t="str">
        <f t="shared" si="2"/>
        <v>M</v>
      </c>
      <c r="D30" t="s">
        <v>31</v>
      </c>
      <c r="E30" t="s">
        <v>88</v>
      </c>
      <c r="F30">
        <v>0</v>
      </c>
      <c r="G30">
        <f t="shared" si="3"/>
        <v>0</v>
      </c>
    </row>
    <row r="31" spans="1:7">
      <c r="A31" t="str">
        <f t="shared" si="0"/>
        <v>货号L武汉</v>
      </c>
      <c r="B31" t="str">
        <f t="shared" si="1"/>
        <v>武汉</v>
      </c>
      <c r="C31" t="str">
        <f t="shared" si="2"/>
        <v>L</v>
      </c>
      <c r="D31" t="s">
        <v>31</v>
      </c>
      <c r="E31" t="s">
        <v>89</v>
      </c>
      <c r="F31">
        <v>0</v>
      </c>
      <c r="G31">
        <f t="shared" si="3"/>
        <v>0</v>
      </c>
    </row>
    <row r="32" spans="1:7">
      <c r="A32" t="str">
        <f t="shared" si="0"/>
        <v>货号XL武汉</v>
      </c>
      <c r="B32" t="str">
        <f t="shared" si="1"/>
        <v>武汉</v>
      </c>
      <c r="C32" t="str">
        <f t="shared" si="2"/>
        <v>XL</v>
      </c>
      <c r="D32" t="s">
        <v>31</v>
      </c>
      <c r="E32" t="s">
        <v>90</v>
      </c>
      <c r="F32">
        <v>0</v>
      </c>
      <c r="G32">
        <f t="shared" si="3"/>
        <v>0</v>
      </c>
    </row>
    <row r="33" spans="1:7">
      <c r="A33" t="str">
        <f t="shared" si="0"/>
        <v>货号F武汉</v>
      </c>
      <c r="B33" t="str">
        <f t="shared" si="1"/>
        <v>武汉</v>
      </c>
      <c r="C33" t="str">
        <f t="shared" si="2"/>
        <v>F</v>
      </c>
      <c r="D33" t="s">
        <v>31</v>
      </c>
      <c r="E33" t="s">
        <v>91</v>
      </c>
      <c r="F33">
        <v>0</v>
      </c>
      <c r="G33">
        <f t="shared" si="3"/>
        <v>0</v>
      </c>
    </row>
    <row r="34" spans="1:7">
      <c r="A34" t="str">
        <f t="shared" si="0"/>
        <v>货号XS香港</v>
      </c>
      <c r="B34" t="str">
        <f t="shared" si="1"/>
        <v>香港</v>
      </c>
      <c r="C34" t="str">
        <f t="shared" si="2"/>
        <v>XS</v>
      </c>
      <c r="D34" t="s">
        <v>31</v>
      </c>
      <c r="E34" t="s">
        <v>92</v>
      </c>
      <c r="F34">
        <v>0</v>
      </c>
      <c r="G34">
        <f t="shared" si="3"/>
        <v>0</v>
      </c>
    </row>
    <row r="35" spans="1:7">
      <c r="A35" t="str">
        <f t="shared" si="0"/>
        <v>货号S香港</v>
      </c>
      <c r="B35" t="str">
        <f t="shared" si="1"/>
        <v>香港</v>
      </c>
      <c r="C35" t="str">
        <f t="shared" si="2"/>
        <v>S</v>
      </c>
      <c r="D35" t="s">
        <v>31</v>
      </c>
      <c r="E35" t="s">
        <v>93</v>
      </c>
      <c r="F35">
        <v>0</v>
      </c>
      <c r="G35">
        <f t="shared" si="3"/>
        <v>0</v>
      </c>
    </row>
    <row r="36" spans="1:7">
      <c r="A36" t="str">
        <f t="shared" si="0"/>
        <v>货号M香港</v>
      </c>
      <c r="B36" t="str">
        <f t="shared" si="1"/>
        <v>香港</v>
      </c>
      <c r="C36" t="str">
        <f t="shared" si="2"/>
        <v>M</v>
      </c>
      <c r="D36" t="s">
        <v>31</v>
      </c>
      <c r="E36" t="s">
        <v>94</v>
      </c>
      <c r="F36">
        <v>0</v>
      </c>
      <c r="G36">
        <f t="shared" si="3"/>
        <v>0</v>
      </c>
    </row>
    <row r="37" spans="1:7">
      <c r="A37" t="str">
        <f t="shared" ref="A37:A68" si="4">D37&amp;C37&amp;B37</f>
        <v>货号L香港</v>
      </c>
      <c r="B37" t="str">
        <f t="shared" ref="B37:B68" si="5">MID(E37,5,2)</f>
        <v>香港</v>
      </c>
      <c r="C37" t="str">
        <f t="shared" ref="C37:C68" si="6">RIGHT(E37,LEN(E37)-6)</f>
        <v>L</v>
      </c>
      <c r="D37" t="s">
        <v>31</v>
      </c>
      <c r="E37" t="s">
        <v>95</v>
      </c>
      <c r="F37">
        <v>0</v>
      </c>
      <c r="G37">
        <f t="shared" ref="G37:G68" si="7">F37</f>
        <v>0</v>
      </c>
    </row>
    <row r="38" spans="1:7">
      <c r="A38" t="str">
        <f t="shared" si="4"/>
        <v>货号XL香港</v>
      </c>
      <c r="B38" t="str">
        <f t="shared" si="5"/>
        <v>香港</v>
      </c>
      <c r="C38" t="str">
        <f t="shared" si="6"/>
        <v>XL</v>
      </c>
      <c r="D38" t="s">
        <v>31</v>
      </c>
      <c r="E38" t="s">
        <v>96</v>
      </c>
      <c r="F38">
        <v>0</v>
      </c>
      <c r="G38">
        <f t="shared" si="7"/>
        <v>0</v>
      </c>
    </row>
    <row r="39" spans="1:7">
      <c r="A39" t="str">
        <f t="shared" si="4"/>
        <v>货号F香港</v>
      </c>
      <c r="B39" t="str">
        <f t="shared" si="5"/>
        <v>香港</v>
      </c>
      <c r="C39" t="str">
        <f t="shared" si="6"/>
        <v>F</v>
      </c>
      <c r="D39" t="s">
        <v>31</v>
      </c>
      <c r="E39" t="s">
        <v>97</v>
      </c>
      <c r="F39">
        <v>0</v>
      </c>
      <c r="G39">
        <f t="shared" si="7"/>
        <v>0</v>
      </c>
    </row>
    <row r="40" spans="1:7">
      <c r="A40" t="str">
        <f t="shared" si="4"/>
        <v>货号XS广州</v>
      </c>
      <c r="B40" t="str">
        <f t="shared" si="5"/>
        <v>广州</v>
      </c>
      <c r="C40" t="str">
        <f t="shared" si="6"/>
        <v>XS</v>
      </c>
      <c r="D40" t="s">
        <v>31</v>
      </c>
      <c r="E40" t="s">
        <v>98</v>
      </c>
      <c r="F40">
        <v>0</v>
      </c>
      <c r="G40">
        <f t="shared" si="7"/>
        <v>0</v>
      </c>
    </row>
    <row r="41" spans="1:7">
      <c r="A41" t="str">
        <f t="shared" si="4"/>
        <v>货号S广州</v>
      </c>
      <c r="B41" t="str">
        <f t="shared" si="5"/>
        <v>广州</v>
      </c>
      <c r="C41" t="str">
        <f t="shared" si="6"/>
        <v>S</v>
      </c>
      <c r="D41" t="s">
        <v>31</v>
      </c>
      <c r="E41" t="s">
        <v>99</v>
      </c>
      <c r="F41">
        <v>0</v>
      </c>
      <c r="G41">
        <f t="shared" si="7"/>
        <v>0</v>
      </c>
    </row>
    <row r="42" spans="1:7">
      <c r="A42" t="str">
        <f t="shared" si="4"/>
        <v>货号M广州</v>
      </c>
      <c r="B42" t="str">
        <f t="shared" si="5"/>
        <v>广州</v>
      </c>
      <c r="C42" t="str">
        <f t="shared" si="6"/>
        <v>M</v>
      </c>
      <c r="D42" t="s">
        <v>31</v>
      </c>
      <c r="E42" t="s">
        <v>100</v>
      </c>
      <c r="F42">
        <v>0</v>
      </c>
      <c r="G42">
        <f t="shared" si="7"/>
        <v>0</v>
      </c>
    </row>
    <row r="43" spans="1:7">
      <c r="A43" t="str">
        <f t="shared" si="4"/>
        <v>货号L广州</v>
      </c>
      <c r="B43" t="str">
        <f t="shared" si="5"/>
        <v>广州</v>
      </c>
      <c r="C43" t="str">
        <f t="shared" si="6"/>
        <v>L</v>
      </c>
      <c r="D43" t="s">
        <v>31</v>
      </c>
      <c r="E43" t="s">
        <v>101</v>
      </c>
      <c r="F43">
        <v>0</v>
      </c>
      <c r="G43">
        <f t="shared" si="7"/>
        <v>0</v>
      </c>
    </row>
    <row r="44" spans="1:7">
      <c r="A44" t="str">
        <f t="shared" si="4"/>
        <v>货号XL广州</v>
      </c>
      <c r="B44" t="str">
        <f t="shared" si="5"/>
        <v>广州</v>
      </c>
      <c r="C44" t="str">
        <f t="shared" si="6"/>
        <v>XL</v>
      </c>
      <c r="D44" t="s">
        <v>31</v>
      </c>
      <c r="E44" t="s">
        <v>102</v>
      </c>
      <c r="F44">
        <v>0</v>
      </c>
      <c r="G44">
        <f t="shared" si="7"/>
        <v>0</v>
      </c>
    </row>
    <row r="45" spans="1:7">
      <c r="A45" t="str">
        <f t="shared" si="4"/>
        <v>货号F广州</v>
      </c>
      <c r="B45" t="str">
        <f t="shared" si="5"/>
        <v>广州</v>
      </c>
      <c r="C45" t="str">
        <f t="shared" si="6"/>
        <v>F</v>
      </c>
      <c r="D45" t="s">
        <v>31</v>
      </c>
      <c r="E45" t="s">
        <v>103</v>
      </c>
      <c r="F45">
        <v>0</v>
      </c>
      <c r="G45">
        <f t="shared" si="7"/>
        <v>0</v>
      </c>
    </row>
    <row r="46" spans="1:7">
      <c r="A46" t="str">
        <f t="shared" si="4"/>
        <v>货号XS南浦</v>
      </c>
      <c r="B46" t="str">
        <f t="shared" si="5"/>
        <v>南浦</v>
      </c>
      <c r="C46" t="str">
        <f t="shared" si="6"/>
        <v>XS</v>
      </c>
      <c r="D46" t="s">
        <v>31</v>
      </c>
      <c r="E46" t="s">
        <v>104</v>
      </c>
      <c r="F46">
        <v>0</v>
      </c>
      <c r="G46">
        <f t="shared" si="7"/>
        <v>0</v>
      </c>
    </row>
    <row r="47" spans="1:7">
      <c r="A47" t="str">
        <f t="shared" si="4"/>
        <v>货号S南浦</v>
      </c>
      <c r="B47" t="str">
        <f t="shared" si="5"/>
        <v>南浦</v>
      </c>
      <c r="C47" t="str">
        <f t="shared" si="6"/>
        <v>S</v>
      </c>
      <c r="D47" t="s">
        <v>31</v>
      </c>
      <c r="E47" t="s">
        <v>105</v>
      </c>
      <c r="F47">
        <v>0</v>
      </c>
      <c r="G47">
        <f t="shared" si="7"/>
        <v>0</v>
      </c>
    </row>
    <row r="48" spans="1:7">
      <c r="A48" t="str">
        <f t="shared" si="4"/>
        <v>货号M南浦</v>
      </c>
      <c r="B48" t="str">
        <f t="shared" si="5"/>
        <v>南浦</v>
      </c>
      <c r="C48" t="str">
        <f t="shared" si="6"/>
        <v>M</v>
      </c>
      <c r="D48" t="s">
        <v>31</v>
      </c>
      <c r="E48" t="s">
        <v>106</v>
      </c>
      <c r="F48">
        <v>0</v>
      </c>
      <c r="G48">
        <f t="shared" si="7"/>
        <v>0</v>
      </c>
    </row>
    <row r="49" spans="1:7">
      <c r="A49" t="str">
        <f t="shared" si="4"/>
        <v>货号L南浦</v>
      </c>
      <c r="B49" t="str">
        <f t="shared" si="5"/>
        <v>南浦</v>
      </c>
      <c r="C49" t="str">
        <f t="shared" si="6"/>
        <v>L</v>
      </c>
      <c r="D49" t="s">
        <v>31</v>
      </c>
      <c r="E49" t="s">
        <v>107</v>
      </c>
      <c r="F49">
        <v>0</v>
      </c>
      <c r="G49">
        <f t="shared" si="7"/>
        <v>0</v>
      </c>
    </row>
    <row r="50" spans="1:7">
      <c r="A50" t="str">
        <f t="shared" si="4"/>
        <v>货号XL南浦</v>
      </c>
      <c r="B50" t="str">
        <f t="shared" si="5"/>
        <v>南浦</v>
      </c>
      <c r="C50" t="str">
        <f t="shared" si="6"/>
        <v>XL</v>
      </c>
      <c r="D50" t="s">
        <v>31</v>
      </c>
      <c r="E50" t="s">
        <v>108</v>
      </c>
      <c r="F50">
        <v>0</v>
      </c>
      <c r="G50">
        <f t="shared" si="7"/>
        <v>0</v>
      </c>
    </row>
    <row r="51" spans="1:7">
      <c r="A51" t="str">
        <f t="shared" si="4"/>
        <v>货号F南浦</v>
      </c>
      <c r="B51" t="str">
        <f t="shared" si="5"/>
        <v>南浦</v>
      </c>
      <c r="C51" t="str">
        <f t="shared" si="6"/>
        <v>F</v>
      </c>
      <c r="D51" t="s">
        <v>31</v>
      </c>
      <c r="E51" t="s">
        <v>109</v>
      </c>
      <c r="F51">
        <v>0</v>
      </c>
      <c r="G51">
        <f t="shared" si="7"/>
        <v>0</v>
      </c>
    </row>
    <row r="52" spans="1:7">
      <c r="A52" t="str">
        <f t="shared" si="4"/>
        <v>CW403KT0169W0XS武汉</v>
      </c>
      <c r="B52" t="str">
        <f t="shared" si="5"/>
        <v>武汉</v>
      </c>
      <c r="C52" t="str">
        <f t="shared" si="6"/>
        <v>XS</v>
      </c>
      <c r="D52" t="s">
        <v>33</v>
      </c>
      <c r="E52" t="s">
        <v>86</v>
      </c>
      <c r="F52">
        <v>1</v>
      </c>
      <c r="G52">
        <f t="shared" si="7"/>
        <v>1</v>
      </c>
    </row>
    <row r="53" spans="1:7">
      <c r="A53" t="str">
        <f t="shared" si="4"/>
        <v>CW403KT0169W0S武汉</v>
      </c>
      <c r="B53" t="str">
        <f t="shared" si="5"/>
        <v>武汉</v>
      </c>
      <c r="C53" t="str">
        <f t="shared" si="6"/>
        <v>S</v>
      </c>
      <c r="D53" t="s">
        <v>33</v>
      </c>
      <c r="E53" t="s">
        <v>87</v>
      </c>
      <c r="F53">
        <v>2</v>
      </c>
      <c r="G53">
        <f t="shared" si="7"/>
        <v>2</v>
      </c>
    </row>
    <row r="54" spans="1:7">
      <c r="A54" t="str">
        <f t="shared" si="4"/>
        <v>CW403KT0169W0M武汉</v>
      </c>
      <c r="B54" t="str">
        <f t="shared" si="5"/>
        <v>武汉</v>
      </c>
      <c r="C54" t="str">
        <f t="shared" si="6"/>
        <v>M</v>
      </c>
      <c r="D54" t="s">
        <v>33</v>
      </c>
      <c r="E54" t="s">
        <v>88</v>
      </c>
      <c r="F54">
        <v>2</v>
      </c>
      <c r="G54">
        <f t="shared" si="7"/>
        <v>2</v>
      </c>
    </row>
    <row r="55" spans="1:7">
      <c r="A55" t="str">
        <f t="shared" si="4"/>
        <v>CW403KT0169W0L武汉</v>
      </c>
      <c r="B55" t="str">
        <f t="shared" si="5"/>
        <v>武汉</v>
      </c>
      <c r="C55" t="str">
        <f t="shared" si="6"/>
        <v>L</v>
      </c>
      <c r="D55" t="s">
        <v>33</v>
      </c>
      <c r="E55" t="s">
        <v>89</v>
      </c>
      <c r="F55">
        <v>1</v>
      </c>
      <c r="G55">
        <f t="shared" si="7"/>
        <v>1</v>
      </c>
    </row>
    <row r="56" spans="1:7">
      <c r="A56" t="str">
        <f t="shared" si="4"/>
        <v>CW403KT0169W0XL武汉</v>
      </c>
      <c r="B56" t="str">
        <f t="shared" si="5"/>
        <v>武汉</v>
      </c>
      <c r="C56" t="str">
        <f t="shared" si="6"/>
        <v>XL</v>
      </c>
      <c r="D56" t="s">
        <v>33</v>
      </c>
      <c r="E56" t="s">
        <v>90</v>
      </c>
      <c r="G56">
        <f t="shared" si="7"/>
        <v>0</v>
      </c>
    </row>
    <row r="57" spans="1:7">
      <c r="A57" t="str">
        <f t="shared" si="4"/>
        <v>CW403KT0169W0F武汉</v>
      </c>
      <c r="B57" t="str">
        <f t="shared" si="5"/>
        <v>武汉</v>
      </c>
      <c r="C57" t="str">
        <f t="shared" si="6"/>
        <v>F</v>
      </c>
      <c r="D57" t="s">
        <v>33</v>
      </c>
      <c r="E57" t="s">
        <v>91</v>
      </c>
      <c r="G57">
        <f t="shared" si="7"/>
        <v>0</v>
      </c>
    </row>
    <row r="58" spans="1:7">
      <c r="A58" t="str">
        <f t="shared" si="4"/>
        <v>CW403KT0169W0XS香港</v>
      </c>
      <c r="B58" t="str">
        <f t="shared" si="5"/>
        <v>香港</v>
      </c>
      <c r="C58" t="str">
        <f t="shared" si="6"/>
        <v>XS</v>
      </c>
      <c r="D58" t="s">
        <v>33</v>
      </c>
      <c r="E58" t="s">
        <v>92</v>
      </c>
      <c r="F58">
        <v>4</v>
      </c>
      <c r="G58">
        <f t="shared" si="7"/>
        <v>4</v>
      </c>
    </row>
    <row r="59" spans="1:7">
      <c r="A59" t="str">
        <f t="shared" si="4"/>
        <v>CW403KT0169W0S香港</v>
      </c>
      <c r="B59" t="str">
        <f t="shared" si="5"/>
        <v>香港</v>
      </c>
      <c r="C59" t="str">
        <f t="shared" si="6"/>
        <v>S</v>
      </c>
      <c r="D59" t="s">
        <v>33</v>
      </c>
      <c r="E59" t="s">
        <v>93</v>
      </c>
      <c r="F59">
        <v>21</v>
      </c>
      <c r="G59">
        <f t="shared" si="7"/>
        <v>21</v>
      </c>
    </row>
    <row r="60" spans="1:7">
      <c r="A60" t="str">
        <f t="shared" si="4"/>
        <v>CW403KT0169W0M香港</v>
      </c>
      <c r="B60" t="str">
        <f t="shared" si="5"/>
        <v>香港</v>
      </c>
      <c r="C60" t="str">
        <f t="shared" si="6"/>
        <v>M</v>
      </c>
      <c r="D60" t="s">
        <v>33</v>
      </c>
      <c r="E60" t="s">
        <v>94</v>
      </c>
      <c r="F60">
        <v>18</v>
      </c>
      <c r="G60">
        <f t="shared" si="7"/>
        <v>18</v>
      </c>
    </row>
    <row r="61" spans="1:7">
      <c r="A61" t="str">
        <f t="shared" si="4"/>
        <v>CW403KT0169W0L香港</v>
      </c>
      <c r="B61" t="str">
        <f t="shared" si="5"/>
        <v>香港</v>
      </c>
      <c r="C61" t="str">
        <f t="shared" si="6"/>
        <v>L</v>
      </c>
      <c r="D61" t="s">
        <v>33</v>
      </c>
      <c r="E61" t="s">
        <v>95</v>
      </c>
      <c r="F61">
        <v>10</v>
      </c>
      <c r="G61">
        <f t="shared" si="7"/>
        <v>10</v>
      </c>
    </row>
    <row r="62" spans="1:7">
      <c r="A62" t="str">
        <f t="shared" si="4"/>
        <v>CW403KT0169W0XL香港</v>
      </c>
      <c r="B62" t="str">
        <f t="shared" si="5"/>
        <v>香港</v>
      </c>
      <c r="C62" t="str">
        <f t="shared" si="6"/>
        <v>XL</v>
      </c>
      <c r="D62" t="s">
        <v>33</v>
      </c>
      <c r="E62" t="s">
        <v>96</v>
      </c>
      <c r="G62">
        <f t="shared" si="7"/>
        <v>0</v>
      </c>
    </row>
    <row r="63" spans="1:7">
      <c r="A63" t="str">
        <f t="shared" si="4"/>
        <v>CW403KT0169W0F香港</v>
      </c>
      <c r="B63" t="str">
        <f t="shared" si="5"/>
        <v>香港</v>
      </c>
      <c r="C63" t="str">
        <f t="shared" si="6"/>
        <v>F</v>
      </c>
      <c r="D63" t="s">
        <v>33</v>
      </c>
      <c r="E63" t="s">
        <v>97</v>
      </c>
      <c r="G63">
        <f t="shared" si="7"/>
        <v>0</v>
      </c>
    </row>
    <row r="64" spans="1:7">
      <c r="A64" t="str">
        <f t="shared" si="4"/>
        <v>CW403KT0169W0XS广州</v>
      </c>
      <c r="B64" t="str">
        <f t="shared" si="5"/>
        <v>广州</v>
      </c>
      <c r="C64" t="str">
        <f t="shared" si="6"/>
        <v>XS</v>
      </c>
      <c r="D64" t="s">
        <v>33</v>
      </c>
      <c r="E64" t="s">
        <v>98</v>
      </c>
      <c r="F64">
        <v>1</v>
      </c>
      <c r="G64">
        <f t="shared" si="7"/>
        <v>1</v>
      </c>
    </row>
    <row r="65" spans="1:7">
      <c r="A65" t="str">
        <f t="shared" si="4"/>
        <v>CW403KT0169W0S广州</v>
      </c>
      <c r="B65" t="str">
        <f t="shared" si="5"/>
        <v>广州</v>
      </c>
      <c r="C65" t="str">
        <f t="shared" si="6"/>
        <v>S</v>
      </c>
      <c r="D65" t="s">
        <v>33</v>
      </c>
      <c r="E65" t="s">
        <v>99</v>
      </c>
      <c r="F65">
        <v>3</v>
      </c>
      <c r="G65">
        <f t="shared" si="7"/>
        <v>3</v>
      </c>
    </row>
    <row r="66" spans="1:7">
      <c r="A66" t="str">
        <f t="shared" si="4"/>
        <v>CW403KT0169W0M广州</v>
      </c>
      <c r="B66" t="str">
        <f t="shared" si="5"/>
        <v>广州</v>
      </c>
      <c r="C66" t="str">
        <f t="shared" si="6"/>
        <v>M</v>
      </c>
      <c r="D66" t="s">
        <v>33</v>
      </c>
      <c r="E66" t="s">
        <v>100</v>
      </c>
      <c r="F66">
        <v>3</v>
      </c>
      <c r="G66">
        <f t="shared" si="7"/>
        <v>3</v>
      </c>
    </row>
    <row r="67" spans="1:7">
      <c r="A67" t="str">
        <f t="shared" si="4"/>
        <v>CW403KT0169W0L广州</v>
      </c>
      <c r="B67" t="str">
        <f t="shared" si="5"/>
        <v>广州</v>
      </c>
      <c r="C67" t="str">
        <f t="shared" si="6"/>
        <v>L</v>
      </c>
      <c r="D67" t="s">
        <v>33</v>
      </c>
      <c r="E67" t="s">
        <v>101</v>
      </c>
      <c r="F67">
        <v>1</v>
      </c>
      <c r="G67">
        <f t="shared" si="7"/>
        <v>1</v>
      </c>
    </row>
    <row r="68" spans="1:7">
      <c r="A68" t="str">
        <f t="shared" si="4"/>
        <v>CW403KT0169W0XL广州</v>
      </c>
      <c r="B68" t="str">
        <f t="shared" si="5"/>
        <v>广州</v>
      </c>
      <c r="C68" t="str">
        <f t="shared" si="6"/>
        <v>XL</v>
      </c>
      <c r="D68" t="s">
        <v>33</v>
      </c>
      <c r="E68" t="s">
        <v>102</v>
      </c>
      <c r="F68">
        <v>0</v>
      </c>
      <c r="G68">
        <f t="shared" si="7"/>
        <v>0</v>
      </c>
    </row>
    <row r="69" spans="1:7">
      <c r="A69" t="str">
        <f t="shared" ref="A69:A93" si="8">D69&amp;C69&amp;B69</f>
        <v>CW403KT0169W0F广州</v>
      </c>
      <c r="B69" t="str">
        <f t="shared" ref="B69:B93" si="9">MID(E69,5,2)</f>
        <v>广州</v>
      </c>
      <c r="C69" t="str">
        <f t="shared" ref="C69:C93" si="10">RIGHT(E69,LEN(E69)-6)</f>
        <v>F</v>
      </c>
      <c r="D69" t="s">
        <v>33</v>
      </c>
      <c r="E69" t="s">
        <v>103</v>
      </c>
      <c r="F69">
        <v>0</v>
      </c>
      <c r="G69">
        <f t="shared" ref="G69:G93" si="11">F69</f>
        <v>0</v>
      </c>
    </row>
    <row r="70" spans="1:7">
      <c r="A70" t="str">
        <f t="shared" si="8"/>
        <v>CW403KT0169W0XS南浦</v>
      </c>
      <c r="B70" t="str">
        <f t="shared" si="9"/>
        <v>南浦</v>
      </c>
      <c r="C70" t="str">
        <f t="shared" si="10"/>
        <v>XS</v>
      </c>
      <c r="D70" t="s">
        <v>33</v>
      </c>
      <c r="E70" t="s">
        <v>104</v>
      </c>
      <c r="G70">
        <f t="shared" si="11"/>
        <v>0</v>
      </c>
    </row>
    <row r="71" spans="1:7">
      <c r="A71" t="str">
        <f t="shared" si="8"/>
        <v>CW403KT0169W0S南浦</v>
      </c>
      <c r="B71" t="str">
        <f t="shared" si="9"/>
        <v>南浦</v>
      </c>
      <c r="C71" t="str">
        <f t="shared" si="10"/>
        <v>S</v>
      </c>
      <c r="D71" t="s">
        <v>33</v>
      </c>
      <c r="E71" t="s">
        <v>105</v>
      </c>
      <c r="F71"/>
      <c r="G71">
        <f t="shared" si="11"/>
        <v>0</v>
      </c>
    </row>
    <row r="72" spans="1:7">
      <c r="A72" t="str">
        <f t="shared" si="8"/>
        <v>CW403KT0169W0M南浦</v>
      </c>
      <c r="B72" t="str">
        <f t="shared" si="9"/>
        <v>南浦</v>
      </c>
      <c r="C72" t="str">
        <f t="shared" si="10"/>
        <v>M</v>
      </c>
      <c r="D72" t="s">
        <v>33</v>
      </c>
      <c r="E72" t="s">
        <v>106</v>
      </c>
      <c r="G72">
        <f t="shared" si="11"/>
        <v>0</v>
      </c>
    </row>
    <row r="73" spans="1:7">
      <c r="A73" t="str">
        <f t="shared" si="8"/>
        <v>CW403KT0169W0L南浦</v>
      </c>
      <c r="B73" t="str">
        <f t="shared" si="9"/>
        <v>南浦</v>
      </c>
      <c r="C73" t="str">
        <f t="shared" si="10"/>
        <v>L</v>
      </c>
      <c r="D73" t="s">
        <v>33</v>
      </c>
      <c r="E73" t="s">
        <v>107</v>
      </c>
      <c r="G73">
        <f t="shared" si="11"/>
        <v>0</v>
      </c>
    </row>
    <row r="74" spans="1:7">
      <c r="A74" t="str">
        <f t="shared" si="8"/>
        <v>CW403KT0169W0XL南浦</v>
      </c>
      <c r="B74" t="str">
        <f t="shared" si="9"/>
        <v>南浦</v>
      </c>
      <c r="C74" t="str">
        <f t="shared" si="10"/>
        <v>XL</v>
      </c>
      <c r="D74" t="s">
        <v>33</v>
      </c>
      <c r="E74" t="s">
        <v>108</v>
      </c>
      <c r="G74">
        <f t="shared" si="11"/>
        <v>0</v>
      </c>
    </row>
    <row r="75" spans="1:7">
      <c r="A75" t="str">
        <f t="shared" si="8"/>
        <v>CW403KT0169W0F南浦</v>
      </c>
      <c r="B75" t="str">
        <f t="shared" si="9"/>
        <v>南浦</v>
      </c>
      <c r="C75" t="str">
        <f t="shared" si="10"/>
        <v>F</v>
      </c>
      <c r="D75" t="s">
        <v>33</v>
      </c>
      <c r="E75" t="s">
        <v>109</v>
      </c>
      <c r="G75">
        <f t="shared" si="11"/>
        <v>0</v>
      </c>
    </row>
    <row r="76" spans="1:7">
      <c r="A76" t="e">
        <f t="shared" si="8"/>
        <v>#VALUE!</v>
      </c>
      <c r="B76" t="str">
        <f t="shared" si="9"/>
        <v/>
      </c>
      <c r="C76" t="e">
        <f t="shared" si="10"/>
        <v>#VALUE!</v>
      </c>
      <c r="G76">
        <f t="shared" si="11"/>
        <v>0</v>
      </c>
    </row>
    <row r="77" spans="1:7">
      <c r="A77" t="e">
        <f t="shared" si="8"/>
        <v>#VALUE!</v>
      </c>
      <c r="B77" t="str">
        <f t="shared" si="9"/>
        <v/>
      </c>
      <c r="C77" t="e">
        <f t="shared" si="10"/>
        <v>#VALUE!</v>
      </c>
      <c r="G77">
        <f t="shared" si="11"/>
        <v>0</v>
      </c>
    </row>
    <row r="78" spans="1:7">
      <c r="A78" t="e">
        <f t="shared" si="8"/>
        <v>#VALUE!</v>
      </c>
      <c r="B78" t="str">
        <f t="shared" si="9"/>
        <v/>
      </c>
      <c r="C78" t="e">
        <f t="shared" si="10"/>
        <v>#VALUE!</v>
      </c>
      <c r="G78">
        <f t="shared" si="11"/>
        <v>0</v>
      </c>
    </row>
    <row r="79" spans="1:7">
      <c r="A79" t="e">
        <f t="shared" si="8"/>
        <v>#VALUE!</v>
      </c>
      <c r="B79" t="str">
        <f t="shared" si="9"/>
        <v/>
      </c>
      <c r="C79" t="e">
        <f t="shared" si="10"/>
        <v>#VALUE!</v>
      </c>
      <c r="G79">
        <f t="shared" si="11"/>
        <v>0</v>
      </c>
    </row>
    <row r="80" spans="1:7">
      <c r="A80" t="e">
        <f t="shared" si="8"/>
        <v>#VALUE!</v>
      </c>
      <c r="B80" t="str">
        <f t="shared" si="9"/>
        <v/>
      </c>
      <c r="C80" t="e">
        <f t="shared" si="10"/>
        <v>#VALUE!</v>
      </c>
      <c r="G80">
        <f t="shared" si="11"/>
        <v>0</v>
      </c>
    </row>
    <row r="81" spans="1:7">
      <c r="A81" t="e">
        <f t="shared" si="8"/>
        <v>#VALUE!</v>
      </c>
      <c r="B81" t="str">
        <f t="shared" si="9"/>
        <v/>
      </c>
      <c r="C81" t="e">
        <f t="shared" si="10"/>
        <v>#VALUE!</v>
      </c>
      <c r="G81">
        <f t="shared" si="11"/>
        <v>0</v>
      </c>
    </row>
    <row r="82" spans="1:7">
      <c r="A82" t="e">
        <f t="shared" si="8"/>
        <v>#VALUE!</v>
      </c>
      <c r="B82" t="str">
        <f t="shared" si="9"/>
        <v/>
      </c>
      <c r="C82" t="e">
        <f t="shared" si="10"/>
        <v>#VALUE!</v>
      </c>
      <c r="G82">
        <f t="shared" si="11"/>
        <v>0</v>
      </c>
    </row>
    <row r="83" spans="1:7">
      <c r="A83" t="e">
        <f t="shared" si="8"/>
        <v>#VALUE!</v>
      </c>
      <c r="B83" t="str">
        <f t="shared" si="9"/>
        <v/>
      </c>
      <c r="C83" t="e">
        <f t="shared" si="10"/>
        <v>#VALUE!</v>
      </c>
      <c r="G83">
        <f t="shared" si="11"/>
        <v>0</v>
      </c>
    </row>
    <row r="84" spans="1:7">
      <c r="A84" t="e">
        <f t="shared" si="8"/>
        <v>#VALUE!</v>
      </c>
      <c r="B84" t="str">
        <f t="shared" si="9"/>
        <v/>
      </c>
      <c r="C84" t="e">
        <f t="shared" si="10"/>
        <v>#VALUE!</v>
      </c>
      <c r="G84">
        <f t="shared" si="11"/>
        <v>0</v>
      </c>
    </row>
    <row r="85" spans="1:7">
      <c r="A85" t="e">
        <f t="shared" si="8"/>
        <v>#VALUE!</v>
      </c>
      <c r="B85" t="str">
        <f t="shared" si="9"/>
        <v/>
      </c>
      <c r="C85" t="e">
        <f t="shared" si="10"/>
        <v>#VALUE!</v>
      </c>
      <c r="G85">
        <f t="shared" si="11"/>
        <v>0</v>
      </c>
    </row>
    <row r="86" spans="1:7">
      <c r="A86" t="e">
        <f t="shared" si="8"/>
        <v>#VALUE!</v>
      </c>
      <c r="B86" t="str">
        <f t="shared" si="9"/>
        <v/>
      </c>
      <c r="C86" t="e">
        <f t="shared" si="10"/>
        <v>#VALUE!</v>
      </c>
      <c r="G86">
        <f t="shared" si="11"/>
        <v>0</v>
      </c>
    </row>
    <row r="87" spans="1:7">
      <c r="A87" t="e">
        <f t="shared" si="8"/>
        <v>#VALUE!</v>
      </c>
      <c r="B87" t="str">
        <f t="shared" si="9"/>
        <v/>
      </c>
      <c r="C87" t="e">
        <f t="shared" si="10"/>
        <v>#VALUE!</v>
      </c>
      <c r="G87">
        <f t="shared" si="11"/>
        <v>0</v>
      </c>
    </row>
    <row r="88" spans="1:7">
      <c r="A88" t="e">
        <f t="shared" si="8"/>
        <v>#VALUE!</v>
      </c>
      <c r="B88" t="str">
        <f t="shared" si="9"/>
        <v/>
      </c>
      <c r="C88" t="e">
        <f t="shared" si="10"/>
        <v>#VALUE!</v>
      </c>
      <c r="G88">
        <f t="shared" si="11"/>
        <v>0</v>
      </c>
    </row>
    <row r="89" spans="1:7">
      <c r="A89" t="e">
        <f t="shared" si="8"/>
        <v>#VALUE!</v>
      </c>
      <c r="B89" t="str">
        <f t="shared" si="9"/>
        <v/>
      </c>
      <c r="C89" t="e">
        <f t="shared" si="10"/>
        <v>#VALUE!</v>
      </c>
      <c r="G89">
        <f t="shared" si="11"/>
        <v>0</v>
      </c>
    </row>
    <row r="90" spans="1:7">
      <c r="A90" t="e">
        <f t="shared" si="8"/>
        <v>#VALUE!</v>
      </c>
      <c r="B90" t="str">
        <f t="shared" si="9"/>
        <v/>
      </c>
      <c r="C90" t="e">
        <f t="shared" si="10"/>
        <v>#VALUE!</v>
      </c>
      <c r="G90">
        <f t="shared" si="11"/>
        <v>0</v>
      </c>
    </row>
    <row r="91" spans="1:7">
      <c r="A91" t="e">
        <f t="shared" si="8"/>
        <v>#VALUE!</v>
      </c>
      <c r="B91" t="str">
        <f t="shared" si="9"/>
        <v/>
      </c>
      <c r="C91" t="e">
        <f t="shared" si="10"/>
        <v>#VALUE!</v>
      </c>
      <c r="G91">
        <f t="shared" si="11"/>
        <v>0</v>
      </c>
    </row>
    <row r="92" spans="1:7">
      <c r="A92" t="e">
        <f t="shared" si="8"/>
        <v>#VALUE!</v>
      </c>
      <c r="B92" t="str">
        <f t="shared" si="9"/>
        <v/>
      </c>
      <c r="C92" t="e">
        <f t="shared" si="10"/>
        <v>#VALUE!</v>
      </c>
      <c r="G92">
        <f t="shared" si="11"/>
        <v>0</v>
      </c>
    </row>
    <row r="93" spans="1:7">
      <c r="A93" t="e">
        <f t="shared" si="8"/>
        <v>#VALUE!</v>
      </c>
      <c r="B93" t="str">
        <f t="shared" si="9"/>
        <v/>
      </c>
      <c r="C93" t="e">
        <f t="shared" si="10"/>
        <v>#VALUE!</v>
      </c>
      <c r="G93">
        <f t="shared" si="11"/>
        <v>0</v>
      </c>
    </row>
    <row r="94" spans="1:7">
      <c r="A94" t="e">
        <f t="shared" ref="A94:A123" si="12">D94&amp;C94&amp;B94</f>
        <v>#VALUE!</v>
      </c>
      <c r="B94" t="str">
        <f t="shared" ref="B94:B123" si="13">MID(E94,5,2)</f>
        <v/>
      </c>
      <c r="C94" t="e">
        <f t="shared" ref="C94:C123" si="14">RIGHT(E94,LEN(E94)-6)</f>
        <v>#VALUE!</v>
      </c>
      <c r="G94">
        <f t="shared" ref="G94:G123" si="15">F94</f>
        <v>0</v>
      </c>
    </row>
    <row r="95" spans="1:7">
      <c r="A95" t="e">
        <f t="shared" si="12"/>
        <v>#VALUE!</v>
      </c>
      <c r="B95" t="str">
        <f t="shared" si="13"/>
        <v/>
      </c>
      <c r="C95" t="e">
        <f t="shared" si="14"/>
        <v>#VALUE!</v>
      </c>
      <c r="G95">
        <f t="shared" si="15"/>
        <v>0</v>
      </c>
    </row>
    <row r="96" spans="1:7">
      <c r="A96" t="e">
        <f t="shared" si="12"/>
        <v>#VALUE!</v>
      </c>
      <c r="B96" t="str">
        <f t="shared" si="13"/>
        <v/>
      </c>
      <c r="C96" t="e">
        <f t="shared" si="14"/>
        <v>#VALUE!</v>
      </c>
      <c r="G96">
        <f t="shared" si="15"/>
        <v>0</v>
      </c>
    </row>
    <row r="97" spans="1:7">
      <c r="A97" t="e">
        <f t="shared" si="12"/>
        <v>#VALUE!</v>
      </c>
      <c r="B97" t="str">
        <f t="shared" si="13"/>
        <v/>
      </c>
      <c r="C97" t="e">
        <f t="shared" si="14"/>
        <v>#VALUE!</v>
      </c>
      <c r="G97">
        <f t="shared" si="15"/>
        <v>0</v>
      </c>
    </row>
    <row r="98" spans="1:7">
      <c r="A98" t="e">
        <f t="shared" si="12"/>
        <v>#VALUE!</v>
      </c>
      <c r="B98" t="str">
        <f t="shared" si="13"/>
        <v/>
      </c>
      <c r="C98" t="e">
        <f t="shared" si="14"/>
        <v>#VALUE!</v>
      </c>
      <c r="G98">
        <f t="shared" si="15"/>
        <v>0</v>
      </c>
    </row>
    <row r="99" spans="1:7">
      <c r="A99" t="e">
        <f t="shared" si="12"/>
        <v>#VALUE!</v>
      </c>
      <c r="B99" t="str">
        <f t="shared" si="13"/>
        <v/>
      </c>
      <c r="C99" t="e">
        <f t="shared" si="14"/>
        <v>#VALUE!</v>
      </c>
      <c r="G99">
        <f t="shared" si="15"/>
        <v>0</v>
      </c>
    </row>
    <row r="100" spans="1:7">
      <c r="A100" t="e">
        <f t="shared" si="12"/>
        <v>#VALUE!</v>
      </c>
      <c r="B100" t="str">
        <f t="shared" si="13"/>
        <v/>
      </c>
      <c r="C100" t="e">
        <f t="shared" si="14"/>
        <v>#VALUE!</v>
      </c>
      <c r="G100">
        <f t="shared" si="15"/>
        <v>0</v>
      </c>
    </row>
    <row r="101" spans="1:7">
      <c r="A101" t="e">
        <f t="shared" si="12"/>
        <v>#VALUE!</v>
      </c>
      <c r="B101" t="str">
        <f t="shared" si="13"/>
        <v/>
      </c>
      <c r="C101" t="e">
        <f t="shared" si="14"/>
        <v>#VALUE!</v>
      </c>
      <c r="G101">
        <f t="shared" si="15"/>
        <v>0</v>
      </c>
    </row>
    <row r="102" spans="1:7">
      <c r="A102" t="e">
        <f t="shared" si="12"/>
        <v>#VALUE!</v>
      </c>
      <c r="B102" t="str">
        <f t="shared" si="13"/>
        <v/>
      </c>
      <c r="C102" t="e">
        <f t="shared" si="14"/>
        <v>#VALUE!</v>
      </c>
      <c r="G102">
        <f t="shared" si="15"/>
        <v>0</v>
      </c>
    </row>
    <row r="103" spans="1:7">
      <c r="A103" t="e">
        <f t="shared" si="12"/>
        <v>#VALUE!</v>
      </c>
      <c r="B103" t="str">
        <f t="shared" si="13"/>
        <v/>
      </c>
      <c r="C103" t="e">
        <f t="shared" si="14"/>
        <v>#VALUE!</v>
      </c>
      <c r="G103">
        <f t="shared" si="15"/>
        <v>0</v>
      </c>
    </row>
    <row r="104" spans="1:7">
      <c r="A104" t="e">
        <f t="shared" si="12"/>
        <v>#VALUE!</v>
      </c>
      <c r="B104" t="str">
        <f t="shared" si="13"/>
        <v/>
      </c>
      <c r="C104" t="e">
        <f t="shared" si="14"/>
        <v>#VALUE!</v>
      </c>
      <c r="G104">
        <f t="shared" si="15"/>
        <v>0</v>
      </c>
    </row>
    <row r="105" spans="1:7">
      <c r="A105" t="e">
        <f t="shared" si="12"/>
        <v>#VALUE!</v>
      </c>
      <c r="B105" t="str">
        <f t="shared" si="13"/>
        <v/>
      </c>
      <c r="C105" t="e">
        <f t="shared" si="14"/>
        <v>#VALUE!</v>
      </c>
      <c r="G105">
        <f t="shared" si="15"/>
        <v>0</v>
      </c>
    </row>
    <row r="106" spans="1:7">
      <c r="A106" t="e">
        <f t="shared" si="12"/>
        <v>#VALUE!</v>
      </c>
      <c r="B106" t="str">
        <f t="shared" si="13"/>
        <v/>
      </c>
      <c r="C106" t="e">
        <f t="shared" si="14"/>
        <v>#VALUE!</v>
      </c>
      <c r="G106">
        <f t="shared" si="15"/>
        <v>0</v>
      </c>
    </row>
    <row r="107" spans="1:7">
      <c r="A107" t="e">
        <f t="shared" si="12"/>
        <v>#VALUE!</v>
      </c>
      <c r="B107" t="str">
        <f t="shared" si="13"/>
        <v/>
      </c>
      <c r="C107" t="e">
        <f t="shared" si="14"/>
        <v>#VALUE!</v>
      </c>
      <c r="G107">
        <f t="shared" si="15"/>
        <v>0</v>
      </c>
    </row>
    <row r="108" spans="1:7">
      <c r="A108" t="e">
        <f t="shared" si="12"/>
        <v>#VALUE!</v>
      </c>
      <c r="B108" t="str">
        <f t="shared" si="13"/>
        <v/>
      </c>
      <c r="C108" t="e">
        <f t="shared" si="14"/>
        <v>#VALUE!</v>
      </c>
      <c r="G108">
        <f t="shared" si="15"/>
        <v>0</v>
      </c>
    </row>
    <row r="109" spans="1:7">
      <c r="A109" t="e">
        <f t="shared" si="12"/>
        <v>#VALUE!</v>
      </c>
      <c r="B109" t="str">
        <f t="shared" si="13"/>
        <v/>
      </c>
      <c r="C109" t="e">
        <f t="shared" si="14"/>
        <v>#VALUE!</v>
      </c>
      <c r="G109">
        <f t="shared" si="15"/>
        <v>0</v>
      </c>
    </row>
    <row r="110" spans="1:7">
      <c r="A110" t="e">
        <f t="shared" si="12"/>
        <v>#VALUE!</v>
      </c>
      <c r="B110" t="str">
        <f t="shared" si="13"/>
        <v/>
      </c>
      <c r="C110" t="e">
        <f t="shared" si="14"/>
        <v>#VALUE!</v>
      </c>
      <c r="G110">
        <f t="shared" si="15"/>
        <v>0</v>
      </c>
    </row>
    <row r="111" spans="1:7">
      <c r="A111" t="e">
        <f t="shared" si="12"/>
        <v>#VALUE!</v>
      </c>
      <c r="B111" t="str">
        <f t="shared" si="13"/>
        <v/>
      </c>
      <c r="C111" t="e">
        <f t="shared" si="14"/>
        <v>#VALUE!</v>
      </c>
      <c r="G111">
        <f t="shared" si="15"/>
        <v>0</v>
      </c>
    </row>
    <row r="112" spans="1:7">
      <c r="A112" t="e">
        <f t="shared" si="12"/>
        <v>#VALUE!</v>
      </c>
      <c r="B112" t="str">
        <f t="shared" si="13"/>
        <v/>
      </c>
      <c r="C112" t="e">
        <f t="shared" si="14"/>
        <v>#VALUE!</v>
      </c>
      <c r="G112">
        <f t="shared" si="15"/>
        <v>0</v>
      </c>
    </row>
    <row r="113" spans="1:7">
      <c r="A113" t="e">
        <f t="shared" si="12"/>
        <v>#VALUE!</v>
      </c>
      <c r="B113" t="str">
        <f t="shared" si="13"/>
        <v/>
      </c>
      <c r="C113" t="e">
        <f t="shared" si="14"/>
        <v>#VALUE!</v>
      </c>
      <c r="G113">
        <f t="shared" si="15"/>
        <v>0</v>
      </c>
    </row>
    <row r="114" spans="1:7">
      <c r="A114" t="e">
        <f t="shared" si="12"/>
        <v>#VALUE!</v>
      </c>
      <c r="B114" t="str">
        <f t="shared" si="13"/>
        <v/>
      </c>
      <c r="C114" t="e">
        <f t="shared" si="14"/>
        <v>#VALUE!</v>
      </c>
      <c r="G114">
        <f t="shared" si="15"/>
        <v>0</v>
      </c>
    </row>
    <row r="115" spans="1:7">
      <c r="A115" t="e">
        <f t="shared" si="12"/>
        <v>#VALUE!</v>
      </c>
      <c r="B115" t="str">
        <f t="shared" si="13"/>
        <v/>
      </c>
      <c r="C115" t="e">
        <f t="shared" si="14"/>
        <v>#VALUE!</v>
      </c>
      <c r="G115">
        <f t="shared" si="15"/>
        <v>0</v>
      </c>
    </row>
    <row r="116" spans="1:7">
      <c r="A116" t="e">
        <f t="shared" si="12"/>
        <v>#VALUE!</v>
      </c>
      <c r="B116" t="str">
        <f t="shared" si="13"/>
        <v/>
      </c>
      <c r="C116" t="e">
        <f t="shared" si="14"/>
        <v>#VALUE!</v>
      </c>
      <c r="G116">
        <f t="shared" si="15"/>
        <v>0</v>
      </c>
    </row>
    <row r="117" spans="1:7">
      <c r="A117" t="e">
        <f t="shared" si="12"/>
        <v>#VALUE!</v>
      </c>
      <c r="B117" t="str">
        <f t="shared" si="13"/>
        <v/>
      </c>
      <c r="C117" t="e">
        <f t="shared" si="14"/>
        <v>#VALUE!</v>
      </c>
      <c r="G117">
        <f t="shared" si="15"/>
        <v>0</v>
      </c>
    </row>
    <row r="118" spans="1:7">
      <c r="A118" t="e">
        <f t="shared" si="12"/>
        <v>#VALUE!</v>
      </c>
      <c r="B118" t="str">
        <f t="shared" si="13"/>
        <v/>
      </c>
      <c r="C118" t="e">
        <f t="shared" si="14"/>
        <v>#VALUE!</v>
      </c>
      <c r="G118">
        <f t="shared" si="15"/>
        <v>0</v>
      </c>
    </row>
    <row r="119" spans="1:7">
      <c r="A119" t="e">
        <f t="shared" si="12"/>
        <v>#VALUE!</v>
      </c>
      <c r="B119" t="str">
        <f t="shared" si="13"/>
        <v/>
      </c>
      <c r="C119" t="e">
        <f t="shared" si="14"/>
        <v>#VALUE!</v>
      </c>
      <c r="G119">
        <f t="shared" si="15"/>
        <v>0</v>
      </c>
    </row>
    <row r="120" spans="1:7">
      <c r="A120" t="e">
        <f t="shared" si="12"/>
        <v>#VALUE!</v>
      </c>
      <c r="B120" t="str">
        <f t="shared" si="13"/>
        <v/>
      </c>
      <c r="C120" t="e">
        <f t="shared" si="14"/>
        <v>#VALUE!</v>
      </c>
      <c r="G120">
        <f t="shared" si="15"/>
        <v>0</v>
      </c>
    </row>
    <row r="121" spans="1:7">
      <c r="A121" t="e">
        <f t="shared" si="12"/>
        <v>#VALUE!</v>
      </c>
      <c r="B121" t="str">
        <f t="shared" si="13"/>
        <v/>
      </c>
      <c r="C121" t="e">
        <f t="shared" si="14"/>
        <v>#VALUE!</v>
      </c>
      <c r="G121">
        <f t="shared" si="15"/>
        <v>0</v>
      </c>
    </row>
    <row r="122" spans="1:7">
      <c r="A122" t="e">
        <f t="shared" si="12"/>
        <v>#VALUE!</v>
      </c>
      <c r="B122" t="str">
        <f t="shared" si="13"/>
        <v/>
      </c>
      <c r="C122" t="e">
        <f t="shared" si="14"/>
        <v>#VALUE!</v>
      </c>
      <c r="G122">
        <f t="shared" si="15"/>
        <v>0</v>
      </c>
    </row>
    <row r="123" spans="1:7">
      <c r="A123" t="e">
        <f t="shared" si="12"/>
        <v>#VALUE!</v>
      </c>
      <c r="B123" t="str">
        <f t="shared" si="13"/>
        <v/>
      </c>
      <c r="C123" t="e">
        <f t="shared" si="14"/>
        <v>#VALUE!</v>
      </c>
      <c r="G123">
        <f t="shared" si="15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/>
    <col min="2" max="6" width="9.23076923076923" hidden="1" customWidth="1" outlineLevel="1"/>
    <col min="7" max="7" width="17.2307692307692" customWidth="1" collapsed="1"/>
    <col min="8" max="8" width="10.1538461538462" hidden="1" customWidth="1" outlineLevel="1"/>
    <col min="9" max="13" width="9.23076923076923" hidden="1" outlineLevel="1"/>
    <col min="14" max="14" width="8.33076923076923" hidden="1" customWidth="1" outlineLevel="1"/>
    <col min="15" max="15" width="9.23076923076923" style="3" collapsed="1"/>
    <col min="21" max="21" width="9.23076923076923" style="4"/>
    <col min="23" max="23" width="9.23076923076923" style="3"/>
    <col min="29" max="29" width="9.23076923076923" style="5"/>
    <col min="31" max="31" width="9.23076923076923" style="3"/>
    <col min="37" max="37" width="9.23076923076923" style="5"/>
    <col min="38" max="38" width="9.23076923076923" style="6"/>
    <col min="39" max="39" width="9.23076923076923" style="3"/>
    <col min="45" max="45" width="9.23076923076923" style="5"/>
    <col min="46" max="46" width="9.23076923076923" style="7"/>
    <col min="47" max="52" width="7.43076923076923" customWidth="1"/>
    <col min="53" max="53" width="7.43076923076923" style="8" customWidth="1"/>
    <col min="54" max="54" width="7.43076923076923" customWidth="1"/>
  </cols>
  <sheetData>
    <row r="1" spans="1:54">
      <c r="A1" t="s">
        <v>110</v>
      </c>
      <c r="B1" t="s">
        <v>111</v>
      </c>
      <c r="C1" t="s">
        <v>112</v>
      </c>
      <c r="D1" t="s">
        <v>113</v>
      </c>
      <c r="E1" t="s">
        <v>114</v>
      </c>
      <c r="F1" t="s">
        <v>58</v>
      </c>
      <c r="G1" t="s">
        <v>31</v>
      </c>
      <c r="H1" t="s">
        <v>115</v>
      </c>
      <c r="I1" t="s">
        <v>116</v>
      </c>
      <c r="J1" t="s">
        <v>116</v>
      </c>
      <c r="K1" t="s">
        <v>117</v>
      </c>
      <c r="L1" t="s">
        <v>118</v>
      </c>
      <c r="M1" t="s">
        <v>119</v>
      </c>
      <c r="N1" t="s">
        <v>120</v>
      </c>
      <c r="O1" s="3" t="s">
        <v>37</v>
      </c>
      <c r="P1" t="s">
        <v>36</v>
      </c>
      <c r="Q1" t="s">
        <v>35</v>
      </c>
      <c r="R1" t="s">
        <v>34</v>
      </c>
      <c r="S1" t="s">
        <v>121</v>
      </c>
      <c r="T1" t="s">
        <v>122</v>
      </c>
      <c r="U1" s="8" t="s">
        <v>123</v>
      </c>
      <c r="V1" t="s">
        <v>59</v>
      </c>
      <c r="W1" s="3" t="str">
        <f t="shared" ref="W1:AB1" si="0">$AC$2&amp;W2</f>
        <v>武汉XS</v>
      </c>
      <c r="X1" s="3" t="str">
        <f t="shared" si="0"/>
        <v>武汉S</v>
      </c>
      <c r="Y1" s="3" t="str">
        <f t="shared" si="0"/>
        <v>武汉M</v>
      </c>
      <c r="Z1" s="3" t="str">
        <f t="shared" si="0"/>
        <v>武汉L</v>
      </c>
      <c r="AA1" s="3" t="str">
        <f t="shared" si="0"/>
        <v>武汉XL</v>
      </c>
      <c r="AB1" s="3" t="str">
        <f t="shared" si="0"/>
        <v>武汉F</v>
      </c>
      <c r="AC1" s="8" t="s">
        <v>124</v>
      </c>
      <c r="AD1" t="s">
        <v>59</v>
      </c>
      <c r="AE1" s="3" t="str">
        <f t="shared" ref="AE1:AJ1" si="1">$AK$2&amp;AE2</f>
        <v>香港XS</v>
      </c>
      <c r="AF1" s="3" t="str">
        <f t="shared" si="1"/>
        <v>香港S</v>
      </c>
      <c r="AG1" s="3" t="str">
        <f t="shared" si="1"/>
        <v>香港M</v>
      </c>
      <c r="AH1" s="3" t="str">
        <f t="shared" si="1"/>
        <v>香港L</v>
      </c>
      <c r="AI1" s="3" t="str">
        <f t="shared" si="1"/>
        <v>香港XL</v>
      </c>
      <c r="AJ1" s="3" t="str">
        <f t="shared" si="1"/>
        <v>香港F</v>
      </c>
      <c r="AK1" s="34" t="s">
        <v>125</v>
      </c>
      <c r="AL1" t="s">
        <v>59</v>
      </c>
      <c r="AM1" s="3" t="str">
        <f>$AS$2&amp;AM2</f>
        <v>广州XS</v>
      </c>
      <c r="AN1" s="3" t="str">
        <f t="shared" ref="AM1:AR1" si="2">$AS$2&amp;AN2</f>
        <v>广州S</v>
      </c>
      <c r="AO1" s="3" t="str">
        <f t="shared" si="2"/>
        <v>广州M</v>
      </c>
      <c r="AP1" s="3" t="str">
        <f t="shared" si="2"/>
        <v>广州L</v>
      </c>
      <c r="AQ1" s="3" t="str">
        <f t="shared" si="2"/>
        <v>广州XL</v>
      </c>
      <c r="AR1" s="3" t="str">
        <f t="shared" si="2"/>
        <v>广州F</v>
      </c>
      <c r="AS1" s="8" t="s">
        <v>126</v>
      </c>
      <c r="AT1" t="s">
        <v>59</v>
      </c>
      <c r="AU1" s="3" t="str">
        <f>$BA$2&amp;AU2</f>
        <v>南浦XS</v>
      </c>
      <c r="AV1" s="3" t="str">
        <f t="shared" ref="AV1:BA1" si="3">$BA$2&amp;AV2</f>
        <v>南浦S</v>
      </c>
      <c r="AW1" s="3" t="str">
        <f t="shared" si="3"/>
        <v>南浦M</v>
      </c>
      <c r="AX1" s="3" t="str">
        <f t="shared" si="3"/>
        <v>南浦L</v>
      </c>
      <c r="AY1" s="3" t="str">
        <f t="shared" si="3"/>
        <v>南浦XL</v>
      </c>
      <c r="AZ1" s="3" t="str">
        <f t="shared" si="3"/>
        <v>南浦F</v>
      </c>
      <c r="BA1" s="8" t="s">
        <v>127</v>
      </c>
      <c r="BB1" t="s">
        <v>59</v>
      </c>
    </row>
    <row r="2" s="1" customFormat="1" ht="42" customHeight="1" spans="1:54">
      <c r="A2" s="9" t="s">
        <v>110</v>
      </c>
      <c r="B2" s="10" t="s">
        <v>111</v>
      </c>
      <c r="C2" s="10" t="s">
        <v>112</v>
      </c>
      <c r="D2" s="10" t="s">
        <v>113</v>
      </c>
      <c r="E2" s="10" t="s">
        <v>114</v>
      </c>
      <c r="F2" s="10" t="s">
        <v>58</v>
      </c>
      <c r="G2" s="10" t="s">
        <v>31</v>
      </c>
      <c r="H2" s="10" t="s">
        <v>115</v>
      </c>
      <c r="I2" s="10" t="s">
        <v>116</v>
      </c>
      <c r="J2" s="10" t="s">
        <v>116</v>
      </c>
      <c r="K2" s="10" t="s">
        <v>117</v>
      </c>
      <c r="L2" s="10" t="s">
        <v>118</v>
      </c>
      <c r="M2" s="10" t="s">
        <v>119</v>
      </c>
      <c r="N2" s="15" t="s">
        <v>120</v>
      </c>
      <c r="O2" s="16" t="s">
        <v>37</v>
      </c>
      <c r="P2" s="17" t="s">
        <v>36</v>
      </c>
      <c r="Q2" s="17" t="s">
        <v>35</v>
      </c>
      <c r="R2" s="17" t="s">
        <v>34</v>
      </c>
      <c r="S2" s="17" t="s">
        <v>121</v>
      </c>
      <c r="T2" s="17" t="s">
        <v>122</v>
      </c>
      <c r="U2" s="17" t="s">
        <v>123</v>
      </c>
      <c r="V2" s="24" t="s">
        <v>59</v>
      </c>
      <c r="W2" s="25" t="s">
        <v>37</v>
      </c>
      <c r="X2" s="26" t="s">
        <v>36</v>
      </c>
      <c r="Y2" s="26" t="s">
        <v>35</v>
      </c>
      <c r="Z2" s="26" t="s">
        <v>34</v>
      </c>
      <c r="AA2" s="26" t="s">
        <v>121</v>
      </c>
      <c r="AB2" s="26" t="s">
        <v>122</v>
      </c>
      <c r="AC2" s="26" t="s">
        <v>25</v>
      </c>
      <c r="AD2" s="30" t="s">
        <v>59</v>
      </c>
      <c r="AE2" s="31" t="s">
        <v>37</v>
      </c>
      <c r="AF2" s="32" t="s">
        <v>36</v>
      </c>
      <c r="AG2" s="32" t="s">
        <v>35</v>
      </c>
      <c r="AH2" s="32" t="s">
        <v>34</v>
      </c>
      <c r="AI2" s="32" t="s">
        <v>121</v>
      </c>
      <c r="AJ2" s="32" t="s">
        <v>122</v>
      </c>
      <c r="AK2" s="32" t="s">
        <v>21</v>
      </c>
      <c r="AL2" s="35" t="s">
        <v>59</v>
      </c>
      <c r="AM2" s="36" t="s">
        <v>37</v>
      </c>
      <c r="AN2" s="37" t="s">
        <v>36</v>
      </c>
      <c r="AO2" s="37" t="s">
        <v>35</v>
      </c>
      <c r="AP2" s="37" t="s">
        <v>34</v>
      </c>
      <c r="AQ2" s="37" t="s">
        <v>121</v>
      </c>
      <c r="AR2" s="37" t="s">
        <v>122</v>
      </c>
      <c r="AS2" s="37" t="s">
        <v>27</v>
      </c>
      <c r="AT2" s="41" t="s">
        <v>59</v>
      </c>
      <c r="AU2" s="42" t="s">
        <v>37</v>
      </c>
      <c r="AV2" s="42" t="s">
        <v>36</v>
      </c>
      <c r="AW2" s="42" t="s">
        <v>35</v>
      </c>
      <c r="AX2" s="42" t="s">
        <v>34</v>
      </c>
      <c r="AY2" s="42" t="s">
        <v>121</v>
      </c>
      <c r="AZ2" s="42" t="s">
        <v>122</v>
      </c>
      <c r="BA2" s="42" t="s">
        <v>128</v>
      </c>
      <c r="BB2" s="42" t="s">
        <v>59</v>
      </c>
    </row>
    <row r="3" s="2" customFormat="1" ht="29" customHeight="1" spans="1:54">
      <c r="A3" s="11">
        <v>45280</v>
      </c>
      <c r="B3" s="12" t="s">
        <v>129</v>
      </c>
      <c r="C3" s="12" t="s">
        <v>130</v>
      </c>
      <c r="D3" s="12"/>
      <c r="E3" s="12"/>
      <c r="F3" s="12"/>
      <c r="G3" s="12" t="s">
        <v>33</v>
      </c>
      <c r="H3" s="12" t="s">
        <v>131</v>
      </c>
      <c r="I3" s="12" t="s">
        <v>132</v>
      </c>
      <c r="J3" s="12" t="s">
        <v>133</v>
      </c>
      <c r="K3" s="12" t="e">
        <v>#N/A</v>
      </c>
      <c r="L3" s="12" t="e">
        <v>#N/A</v>
      </c>
      <c r="M3" s="12" t="e">
        <v>#N/A</v>
      </c>
      <c r="N3" s="18" t="e">
        <v>#N/A</v>
      </c>
      <c r="O3" s="19">
        <v>6</v>
      </c>
      <c r="P3" s="12">
        <v>26</v>
      </c>
      <c r="Q3" s="12">
        <v>23</v>
      </c>
      <c r="R3" s="12">
        <v>12</v>
      </c>
      <c r="S3" s="12"/>
      <c r="T3" s="12"/>
      <c r="U3" s="27">
        <v>67</v>
      </c>
      <c r="V3" s="18" t="s">
        <v>134</v>
      </c>
      <c r="W3" s="19">
        <v>1</v>
      </c>
      <c r="X3" s="12">
        <v>2</v>
      </c>
      <c r="Y3" s="12">
        <v>2</v>
      </c>
      <c r="Z3" s="12">
        <v>1</v>
      </c>
      <c r="AA3" s="12"/>
      <c r="AB3" s="12"/>
      <c r="AC3" s="27">
        <v>6</v>
      </c>
      <c r="AD3" s="18"/>
      <c r="AE3" s="19">
        <v>4</v>
      </c>
      <c r="AF3" s="12">
        <v>21</v>
      </c>
      <c r="AG3" s="12">
        <v>18</v>
      </c>
      <c r="AH3" s="12">
        <v>10</v>
      </c>
      <c r="AI3" s="12"/>
      <c r="AJ3" s="12"/>
      <c r="AK3" s="27">
        <v>53</v>
      </c>
      <c r="AL3" s="38"/>
      <c r="AM3" s="19">
        <v>1</v>
      </c>
      <c r="AN3" s="12">
        <v>3</v>
      </c>
      <c r="AO3" s="12">
        <v>3</v>
      </c>
      <c r="AP3" s="12">
        <v>1</v>
      </c>
      <c r="AQ3" s="12">
        <v>0</v>
      </c>
      <c r="AR3" s="12">
        <v>0</v>
      </c>
      <c r="AS3" s="27">
        <v>8</v>
      </c>
      <c r="AT3" s="43"/>
      <c r="AU3" s="19"/>
      <c r="AV3" s="12"/>
      <c r="AW3" s="12"/>
      <c r="AX3" s="12"/>
      <c r="AY3" s="12"/>
      <c r="AZ3" s="12"/>
      <c r="BA3" s="27">
        <v>0</v>
      </c>
      <c r="BB3" s="43"/>
    </row>
    <row r="4" s="2" customFormat="1" ht="29" customHeight="1" spans="1:54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8"/>
      <c r="O4" s="19"/>
      <c r="P4" s="12"/>
      <c r="Q4" s="12"/>
      <c r="R4" s="12"/>
      <c r="S4" s="12"/>
      <c r="T4" s="12"/>
      <c r="U4" s="27"/>
      <c r="V4" s="18"/>
      <c r="W4" s="19"/>
      <c r="X4" s="12"/>
      <c r="Y4" s="12"/>
      <c r="Z4" s="12"/>
      <c r="AA4" s="12"/>
      <c r="AB4" s="12"/>
      <c r="AC4" s="27"/>
      <c r="AD4" s="18"/>
      <c r="AE4" s="19"/>
      <c r="AF4" s="12"/>
      <c r="AG4" s="12"/>
      <c r="AH4" s="12"/>
      <c r="AI4" s="12"/>
      <c r="AJ4" s="12"/>
      <c r="AK4" s="27"/>
      <c r="AL4" s="38"/>
      <c r="AM4" s="19"/>
      <c r="AN4" s="12"/>
      <c r="AO4" s="12"/>
      <c r="AP4" s="12"/>
      <c r="AQ4" s="12"/>
      <c r="AR4" s="12"/>
      <c r="AS4" s="27"/>
      <c r="AT4" s="43"/>
      <c r="AU4" s="19"/>
      <c r="AV4" s="12"/>
      <c r="AW4" s="12"/>
      <c r="AX4" s="12"/>
      <c r="AY4" s="12"/>
      <c r="AZ4" s="12"/>
      <c r="BA4" s="27"/>
      <c r="BB4" s="43"/>
    </row>
    <row r="5" ht="29" customHeight="1" spans="1:54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0"/>
      <c r="O5" s="21"/>
      <c r="P5" s="22"/>
      <c r="Q5" s="22"/>
      <c r="R5" s="22"/>
      <c r="S5" s="22"/>
      <c r="T5" s="22"/>
      <c r="U5" s="28"/>
      <c r="V5" s="29"/>
      <c r="W5" s="21"/>
      <c r="X5" s="22"/>
      <c r="Y5" s="22"/>
      <c r="Z5" s="22"/>
      <c r="AA5" s="22"/>
      <c r="AB5" s="22"/>
      <c r="AC5" s="28"/>
      <c r="AD5" s="29"/>
      <c r="AE5" s="21"/>
      <c r="AF5" s="22"/>
      <c r="AG5" s="22"/>
      <c r="AH5" s="22"/>
      <c r="AI5" s="22"/>
      <c r="AJ5" s="22"/>
      <c r="AK5" s="28"/>
      <c r="AL5" s="39"/>
      <c r="AM5" s="21"/>
      <c r="AN5" s="22"/>
      <c r="AO5" s="22"/>
      <c r="AP5" s="22"/>
      <c r="AQ5" s="22"/>
      <c r="AR5" s="22"/>
      <c r="AS5" s="28"/>
      <c r="AT5" s="44"/>
      <c r="AU5" s="19"/>
      <c r="AV5" s="12"/>
      <c r="AW5" s="12"/>
      <c r="AX5" s="12"/>
      <c r="AY5" s="12"/>
      <c r="AZ5" s="12"/>
      <c r="BA5" s="27"/>
      <c r="BB5" s="43"/>
    </row>
    <row r="6" ht="29" customHeight="1" spans="1:54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20"/>
      <c r="O6" s="23"/>
      <c r="P6" s="14"/>
      <c r="Q6" s="14"/>
      <c r="R6" s="14"/>
      <c r="S6" s="14"/>
      <c r="T6" s="14"/>
      <c r="U6" s="28"/>
      <c r="V6" s="20"/>
      <c r="W6" s="23"/>
      <c r="X6" s="14"/>
      <c r="Y6" s="14"/>
      <c r="Z6" s="14"/>
      <c r="AA6" s="14"/>
      <c r="AB6" s="14"/>
      <c r="AC6" s="33"/>
      <c r="AD6" s="20"/>
      <c r="AE6" s="23"/>
      <c r="AF6" s="14"/>
      <c r="AG6" s="14"/>
      <c r="AH6" s="14"/>
      <c r="AI6" s="14"/>
      <c r="AJ6" s="14"/>
      <c r="AK6" s="33"/>
      <c r="AL6" s="40"/>
      <c r="AM6" s="23"/>
      <c r="AN6" s="14"/>
      <c r="AO6" s="14"/>
      <c r="AP6" s="14"/>
      <c r="AQ6" s="14"/>
      <c r="AR6" s="14"/>
      <c r="AS6" s="33"/>
      <c r="AT6" s="45"/>
      <c r="AU6" s="19"/>
      <c r="AV6" s="12"/>
      <c r="AW6" s="12"/>
      <c r="AX6" s="12"/>
      <c r="AY6" s="12"/>
      <c r="AZ6" s="12"/>
      <c r="BA6" s="27"/>
      <c r="BB6" s="43"/>
    </row>
    <row r="7" ht="29" customHeight="1" spans="1:54">
      <c r="A7" s="13"/>
      <c r="B7" s="14"/>
      <c r="C7" s="14"/>
      <c r="D7" s="14"/>
      <c r="E7" s="14"/>
      <c r="F7" s="14"/>
      <c r="G7" s="12"/>
      <c r="H7" s="14"/>
      <c r="I7" s="14"/>
      <c r="J7" s="14"/>
      <c r="K7" s="14"/>
      <c r="L7" s="14"/>
      <c r="M7" s="14"/>
      <c r="N7" s="20"/>
      <c r="O7" s="23"/>
      <c r="P7" s="14"/>
      <c r="Q7" s="14"/>
      <c r="R7" s="14"/>
      <c r="S7" s="14"/>
      <c r="T7" s="14"/>
      <c r="U7" s="28"/>
      <c r="V7" s="20"/>
      <c r="W7" s="23"/>
      <c r="X7" s="14"/>
      <c r="Y7" s="14"/>
      <c r="Z7" s="14"/>
      <c r="AA7" s="14"/>
      <c r="AB7" s="14"/>
      <c r="AC7" s="33"/>
      <c r="AD7" s="20"/>
      <c r="AE7" s="23"/>
      <c r="AF7" s="14"/>
      <c r="AG7" s="14"/>
      <c r="AH7" s="14"/>
      <c r="AI7" s="14"/>
      <c r="AJ7" s="14"/>
      <c r="AK7" s="33"/>
      <c r="AL7" s="40"/>
      <c r="AM7" s="23"/>
      <c r="AN7" s="14"/>
      <c r="AO7" s="14"/>
      <c r="AP7" s="14"/>
      <c r="AQ7" s="14"/>
      <c r="AR7" s="14"/>
      <c r="AS7" s="33"/>
      <c r="AT7" s="45"/>
      <c r="AU7" s="19"/>
      <c r="AV7" s="12"/>
      <c r="AW7" s="12"/>
      <c r="AX7" s="12"/>
      <c r="AY7" s="12"/>
      <c r="AZ7" s="12"/>
      <c r="BA7" s="27"/>
      <c r="BB7" s="43"/>
    </row>
    <row r="8" ht="29" customHeight="1" spans="1:54">
      <c r="A8" s="13"/>
      <c r="B8" s="14"/>
      <c r="C8" s="14"/>
      <c r="D8" s="14"/>
      <c r="E8" s="14"/>
      <c r="F8" s="14"/>
      <c r="G8" s="12"/>
      <c r="H8" s="14"/>
      <c r="I8" s="14"/>
      <c r="J8" s="14"/>
      <c r="K8" s="14"/>
      <c r="L8" s="14"/>
      <c r="M8" s="14"/>
      <c r="N8" s="20"/>
      <c r="O8" s="23"/>
      <c r="P8" s="14"/>
      <c r="Q8" s="14"/>
      <c r="R8" s="14"/>
      <c r="S8" s="14"/>
      <c r="T8" s="14"/>
      <c r="U8" s="28"/>
      <c r="V8" s="20"/>
      <c r="W8" s="23"/>
      <c r="X8" s="14"/>
      <c r="Y8" s="14"/>
      <c r="Z8" s="14"/>
      <c r="AA8" s="14"/>
      <c r="AB8" s="14"/>
      <c r="AC8" s="33"/>
      <c r="AD8" s="20"/>
      <c r="AE8" s="23"/>
      <c r="AF8" s="14"/>
      <c r="AG8" s="14"/>
      <c r="AH8" s="14"/>
      <c r="AI8" s="14"/>
      <c r="AJ8" s="14"/>
      <c r="AK8" s="33"/>
      <c r="AL8" s="40"/>
      <c r="AM8" s="23"/>
      <c r="AN8" s="14"/>
      <c r="AO8" s="14"/>
      <c r="AP8" s="14"/>
      <c r="AQ8" s="14"/>
      <c r="AR8" s="14"/>
      <c r="AS8" s="33"/>
      <c r="AT8" s="45"/>
      <c r="AU8" s="19"/>
      <c r="AV8" s="12"/>
      <c r="AW8" s="12"/>
      <c r="AX8" s="12"/>
      <c r="AY8" s="12"/>
      <c r="AZ8" s="12"/>
      <c r="BA8" s="27"/>
      <c r="BB8" s="43"/>
    </row>
    <row r="9" ht="29" customHeight="1" spans="1:54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20"/>
      <c r="O9" s="23"/>
      <c r="P9" s="14"/>
      <c r="Q9" s="14"/>
      <c r="R9" s="14"/>
      <c r="S9" s="14"/>
      <c r="T9" s="14"/>
      <c r="U9" s="28"/>
      <c r="V9" s="20"/>
      <c r="W9" s="23"/>
      <c r="X9" s="14"/>
      <c r="Y9" s="14"/>
      <c r="Z9" s="14"/>
      <c r="AA9" s="14"/>
      <c r="AB9" s="14"/>
      <c r="AC9" s="33"/>
      <c r="AD9" s="20"/>
      <c r="AE9" s="23"/>
      <c r="AF9" s="14"/>
      <c r="AG9" s="14"/>
      <c r="AH9" s="14"/>
      <c r="AI9" s="14"/>
      <c r="AJ9" s="14"/>
      <c r="AK9" s="33"/>
      <c r="AL9" s="40"/>
      <c r="AM9" s="23"/>
      <c r="AN9" s="14"/>
      <c r="AO9" s="14"/>
      <c r="AP9" s="14"/>
      <c r="AQ9" s="14"/>
      <c r="AR9" s="14"/>
      <c r="AS9" s="33"/>
      <c r="AT9" s="45"/>
      <c r="AU9" s="19"/>
      <c r="AV9" s="12"/>
      <c r="AW9" s="12"/>
      <c r="AX9" s="12"/>
      <c r="AY9" s="12"/>
      <c r="AZ9" s="12"/>
      <c r="BA9" s="27"/>
      <c r="BB9" s="43"/>
    </row>
    <row r="10" ht="29" customHeight="1" spans="1:54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20"/>
      <c r="O10" s="23"/>
      <c r="P10" s="14"/>
      <c r="Q10" s="14"/>
      <c r="R10" s="14"/>
      <c r="S10" s="14"/>
      <c r="T10" s="14"/>
      <c r="U10" s="28"/>
      <c r="V10" s="20"/>
      <c r="W10" s="23"/>
      <c r="X10" s="14"/>
      <c r="Y10" s="14"/>
      <c r="Z10" s="14"/>
      <c r="AA10" s="14"/>
      <c r="AB10" s="14"/>
      <c r="AC10" s="33"/>
      <c r="AD10" s="20"/>
      <c r="AE10" s="23"/>
      <c r="AF10" s="14"/>
      <c r="AG10" s="14"/>
      <c r="AH10" s="14"/>
      <c r="AI10" s="14"/>
      <c r="AJ10" s="14"/>
      <c r="AK10" s="33"/>
      <c r="AL10" s="40"/>
      <c r="AM10" s="23"/>
      <c r="AN10" s="14"/>
      <c r="AO10" s="14"/>
      <c r="AP10" s="14"/>
      <c r="AQ10" s="14"/>
      <c r="AR10" s="14"/>
      <c r="AS10" s="33"/>
      <c r="AT10" s="45"/>
      <c r="AU10" s="19"/>
      <c r="AV10" s="12"/>
      <c r="AW10" s="12"/>
      <c r="AX10" s="12"/>
      <c r="AY10" s="12"/>
      <c r="AZ10" s="12"/>
      <c r="BA10" s="27"/>
      <c r="BB10" s="43"/>
    </row>
    <row r="11" ht="29" customHeight="1" spans="1:54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20"/>
      <c r="O11" s="23"/>
      <c r="P11" s="14"/>
      <c r="Q11" s="14"/>
      <c r="R11" s="14"/>
      <c r="S11" s="14"/>
      <c r="T11" s="14"/>
      <c r="U11" s="28"/>
      <c r="V11" s="20"/>
      <c r="W11" s="23"/>
      <c r="X11" s="14"/>
      <c r="Y11" s="14"/>
      <c r="Z11" s="14"/>
      <c r="AA11" s="14"/>
      <c r="AB11" s="14"/>
      <c r="AC11" s="33"/>
      <c r="AD11" s="20"/>
      <c r="AE11" s="23"/>
      <c r="AF11" s="14"/>
      <c r="AG11" s="14"/>
      <c r="AH11" s="14"/>
      <c r="AI11" s="14"/>
      <c r="AJ11" s="14"/>
      <c r="AK11" s="33"/>
      <c r="AL11" s="40"/>
      <c r="AM11" s="23"/>
      <c r="AN11" s="14"/>
      <c r="AO11" s="14"/>
      <c r="AP11" s="14"/>
      <c r="AQ11" s="14"/>
      <c r="AR11" s="14"/>
      <c r="AS11" s="33"/>
      <c r="AT11" s="45"/>
      <c r="AU11" s="19"/>
      <c r="AV11" s="12"/>
      <c r="AW11" s="12"/>
      <c r="AX11" s="12"/>
      <c r="AY11" s="12"/>
      <c r="AZ11" s="12"/>
      <c r="BA11" s="27"/>
      <c r="BB11" s="43"/>
    </row>
    <row r="12" ht="29" customHeight="1" spans="1:54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20"/>
      <c r="O12" s="23"/>
      <c r="P12" s="14"/>
      <c r="Q12" s="14"/>
      <c r="R12" s="14"/>
      <c r="S12" s="14"/>
      <c r="T12" s="14"/>
      <c r="U12" s="28"/>
      <c r="V12" s="20"/>
      <c r="W12" s="23"/>
      <c r="X12" s="14"/>
      <c r="Y12" s="14"/>
      <c r="Z12" s="14"/>
      <c r="AA12" s="14"/>
      <c r="AB12" s="14"/>
      <c r="AC12" s="33"/>
      <c r="AD12" s="20"/>
      <c r="AE12" s="23"/>
      <c r="AF12" s="14"/>
      <c r="AG12" s="14"/>
      <c r="AH12" s="14"/>
      <c r="AI12" s="14"/>
      <c r="AJ12" s="14"/>
      <c r="AK12" s="33"/>
      <c r="AL12" s="40"/>
      <c r="AM12" s="23"/>
      <c r="AN12" s="14"/>
      <c r="AO12" s="14"/>
      <c r="AP12" s="14"/>
      <c r="AQ12" s="14"/>
      <c r="AR12" s="14"/>
      <c r="AS12" s="33"/>
      <c r="AT12" s="45"/>
      <c r="AU12" s="19"/>
      <c r="AV12" s="12"/>
      <c r="AW12" s="12"/>
      <c r="AX12" s="12"/>
      <c r="AY12" s="12"/>
      <c r="AZ12" s="12"/>
      <c r="BA12" s="27"/>
      <c r="BB12" s="43"/>
    </row>
    <row r="13" ht="29" customHeight="1" spans="1:54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0"/>
      <c r="O13" s="23"/>
      <c r="P13" s="14"/>
      <c r="Q13" s="14"/>
      <c r="R13" s="14"/>
      <c r="S13" s="14"/>
      <c r="T13" s="14"/>
      <c r="U13" s="28"/>
      <c r="V13" s="20"/>
      <c r="W13" s="23"/>
      <c r="X13" s="14"/>
      <c r="Y13" s="14"/>
      <c r="Z13" s="14"/>
      <c r="AA13" s="14"/>
      <c r="AB13" s="14"/>
      <c r="AC13" s="33"/>
      <c r="AD13" s="20"/>
      <c r="AE13" s="23"/>
      <c r="AF13" s="14"/>
      <c r="AG13" s="14"/>
      <c r="AH13" s="14"/>
      <c r="AI13" s="14"/>
      <c r="AJ13" s="14"/>
      <c r="AK13" s="33"/>
      <c r="AL13" s="40"/>
      <c r="AM13" s="23"/>
      <c r="AN13" s="14"/>
      <c r="AO13" s="14"/>
      <c r="AP13" s="14"/>
      <c r="AQ13" s="14"/>
      <c r="AR13" s="14"/>
      <c r="AS13" s="33"/>
      <c r="AT13" s="45"/>
      <c r="AU13" s="19"/>
      <c r="AV13" s="12"/>
      <c r="AW13" s="12"/>
      <c r="AX13" s="12"/>
      <c r="AY13" s="12"/>
      <c r="AZ13" s="12"/>
      <c r="BA13" s="27"/>
      <c r="BB13" s="43"/>
    </row>
    <row r="14" ht="29" customHeight="1" spans="1:54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3"/>
      <c r="P14" s="14"/>
      <c r="Q14" s="14"/>
      <c r="R14" s="14"/>
      <c r="S14" s="14"/>
      <c r="T14" s="14"/>
      <c r="U14" s="28"/>
      <c r="V14" s="20"/>
      <c r="W14" s="23"/>
      <c r="X14" s="14"/>
      <c r="Y14" s="14"/>
      <c r="Z14" s="14"/>
      <c r="AA14" s="14"/>
      <c r="AB14" s="14"/>
      <c r="AC14" s="33"/>
      <c r="AD14" s="20"/>
      <c r="AE14" s="23"/>
      <c r="AF14" s="14"/>
      <c r="AG14" s="14"/>
      <c r="AH14" s="14"/>
      <c r="AI14" s="14"/>
      <c r="AJ14" s="14"/>
      <c r="AK14" s="33"/>
      <c r="AL14" s="40"/>
      <c r="AM14" s="23"/>
      <c r="AN14" s="14"/>
      <c r="AO14" s="14"/>
      <c r="AP14" s="14"/>
      <c r="AQ14" s="14"/>
      <c r="AR14" s="14"/>
      <c r="AS14" s="33"/>
      <c r="AT14" s="45"/>
      <c r="AU14" s="19"/>
      <c r="AV14" s="12"/>
      <c r="AW14" s="12"/>
      <c r="AX14" s="12"/>
      <c r="AY14" s="12"/>
      <c r="AZ14" s="12"/>
      <c r="BA14" s="27"/>
      <c r="BB14" s="43"/>
    </row>
    <row r="15" ht="29" customHeight="1" spans="1:54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3"/>
      <c r="P15" s="14"/>
      <c r="Q15" s="14"/>
      <c r="R15" s="14"/>
      <c r="S15" s="14"/>
      <c r="T15" s="14"/>
      <c r="U15" s="28"/>
      <c r="V15" s="20"/>
      <c r="W15" s="23"/>
      <c r="X15" s="14"/>
      <c r="Y15" s="14"/>
      <c r="Z15" s="14"/>
      <c r="AA15" s="14"/>
      <c r="AB15" s="14"/>
      <c r="AC15" s="33"/>
      <c r="AD15" s="20"/>
      <c r="AE15" s="23"/>
      <c r="AF15" s="14"/>
      <c r="AG15" s="14"/>
      <c r="AH15" s="14"/>
      <c r="AI15" s="14"/>
      <c r="AJ15" s="14"/>
      <c r="AK15" s="33"/>
      <c r="AL15" s="40"/>
      <c r="AM15" s="23"/>
      <c r="AN15" s="14"/>
      <c r="AO15" s="14"/>
      <c r="AP15" s="14"/>
      <c r="AQ15" s="14"/>
      <c r="AR15" s="14"/>
      <c r="AS15" s="33"/>
      <c r="AT15" s="45"/>
      <c r="AU15" s="19"/>
      <c r="AV15" s="12"/>
      <c r="AW15" s="12"/>
      <c r="AX15" s="12"/>
      <c r="AY15" s="12"/>
      <c r="AZ15" s="12"/>
      <c r="BA15" s="27"/>
      <c r="BB15" s="43"/>
    </row>
    <row r="16" ht="29" customHeight="1" spans="1:54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3"/>
      <c r="P16" s="14"/>
      <c r="Q16" s="14"/>
      <c r="R16" s="14"/>
      <c r="S16" s="14"/>
      <c r="T16" s="14"/>
      <c r="U16" s="28"/>
      <c r="V16" s="20"/>
      <c r="W16" s="23"/>
      <c r="X16" s="14"/>
      <c r="Y16" s="14"/>
      <c r="Z16" s="14"/>
      <c r="AA16" s="14"/>
      <c r="AB16" s="14"/>
      <c r="AC16" s="33"/>
      <c r="AD16" s="20"/>
      <c r="AE16" s="23"/>
      <c r="AF16" s="14"/>
      <c r="AG16" s="14"/>
      <c r="AH16" s="14"/>
      <c r="AI16" s="14"/>
      <c r="AJ16" s="14"/>
      <c r="AK16" s="33"/>
      <c r="AL16" s="40"/>
      <c r="AM16" s="23"/>
      <c r="AN16" s="14"/>
      <c r="AO16" s="14"/>
      <c r="AP16" s="14"/>
      <c r="AQ16" s="14"/>
      <c r="AR16" s="14"/>
      <c r="AS16" s="33"/>
      <c r="AT16" s="45"/>
      <c r="AU16" s="19"/>
      <c r="AV16" s="12"/>
      <c r="AW16" s="12"/>
      <c r="AX16" s="12"/>
      <c r="AY16" s="12"/>
      <c r="AZ16" s="12"/>
      <c r="BA16" s="27"/>
      <c r="BB16" s="43"/>
    </row>
    <row r="17" ht="29" customHeight="1" spans="1:54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3"/>
      <c r="P17" s="14"/>
      <c r="Q17" s="14"/>
      <c r="R17" s="14"/>
      <c r="S17" s="14"/>
      <c r="T17" s="14"/>
      <c r="U17" s="28"/>
      <c r="V17" s="20"/>
      <c r="W17" s="23"/>
      <c r="X17" s="14"/>
      <c r="Y17" s="14"/>
      <c r="Z17" s="14"/>
      <c r="AA17" s="14"/>
      <c r="AB17" s="14"/>
      <c r="AC17" s="33"/>
      <c r="AD17" s="20"/>
      <c r="AE17" s="23"/>
      <c r="AF17" s="14"/>
      <c r="AG17" s="14"/>
      <c r="AH17" s="14"/>
      <c r="AI17" s="14"/>
      <c r="AJ17" s="14"/>
      <c r="AK17" s="33"/>
      <c r="AL17" s="40"/>
      <c r="AM17" s="23"/>
      <c r="AN17" s="14"/>
      <c r="AO17" s="14"/>
      <c r="AP17" s="14"/>
      <c r="AQ17" s="14"/>
      <c r="AR17" s="14"/>
      <c r="AS17" s="33"/>
      <c r="AT17" s="45"/>
      <c r="AU17" s="19"/>
      <c r="AV17" s="12"/>
      <c r="AW17" s="12"/>
      <c r="AX17" s="12"/>
      <c r="AY17" s="12"/>
      <c r="AZ17" s="12"/>
      <c r="BA17" s="27"/>
      <c r="BB17" s="43"/>
    </row>
    <row r="18" ht="29" customHeight="1" spans="1:54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3"/>
      <c r="P18" s="14"/>
      <c r="Q18" s="14"/>
      <c r="R18" s="14"/>
      <c r="S18" s="14"/>
      <c r="T18" s="14"/>
      <c r="U18" s="28"/>
      <c r="V18" s="20"/>
      <c r="W18" s="23"/>
      <c r="X18" s="14"/>
      <c r="Y18" s="14"/>
      <c r="Z18" s="14"/>
      <c r="AA18" s="14"/>
      <c r="AB18" s="14"/>
      <c r="AC18" s="33"/>
      <c r="AD18" s="20"/>
      <c r="AE18" s="23"/>
      <c r="AF18" s="14"/>
      <c r="AG18" s="14"/>
      <c r="AH18" s="14"/>
      <c r="AI18" s="14"/>
      <c r="AJ18" s="14"/>
      <c r="AK18" s="33"/>
      <c r="AL18" s="40"/>
      <c r="AM18" s="23"/>
      <c r="AN18" s="14"/>
      <c r="AO18" s="14"/>
      <c r="AP18" s="14"/>
      <c r="AQ18" s="14"/>
      <c r="AR18" s="14"/>
      <c r="AS18" s="33"/>
      <c r="AT18" s="45"/>
      <c r="AU18" s="19"/>
      <c r="AV18" s="12"/>
      <c r="AW18" s="12"/>
      <c r="AX18" s="12"/>
      <c r="AY18" s="12"/>
      <c r="AZ18" s="12"/>
      <c r="BA18" s="27"/>
      <c r="BB18" s="43"/>
    </row>
    <row r="19" ht="29" customHeight="1" spans="1:54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3"/>
      <c r="P19" s="14"/>
      <c r="Q19" s="14"/>
      <c r="R19" s="14"/>
      <c r="S19" s="14"/>
      <c r="T19" s="14"/>
      <c r="U19" s="28"/>
      <c r="V19" s="20"/>
      <c r="W19" s="23"/>
      <c r="X19" s="14"/>
      <c r="Y19" s="14"/>
      <c r="Z19" s="14"/>
      <c r="AA19" s="14"/>
      <c r="AB19" s="14"/>
      <c r="AC19" s="33"/>
      <c r="AD19" s="20"/>
      <c r="AE19" s="23"/>
      <c r="AF19" s="14"/>
      <c r="AG19" s="14"/>
      <c r="AH19" s="14"/>
      <c r="AI19" s="14"/>
      <c r="AJ19" s="14"/>
      <c r="AK19" s="33"/>
      <c r="AL19" s="40"/>
      <c r="AM19" s="23"/>
      <c r="AN19" s="14"/>
      <c r="AO19" s="14"/>
      <c r="AP19" s="14"/>
      <c r="AQ19" s="14"/>
      <c r="AR19" s="14"/>
      <c r="AS19" s="33"/>
      <c r="AT19" s="45"/>
      <c r="AU19" s="19"/>
      <c r="AV19" s="12"/>
      <c r="AW19" s="12"/>
      <c r="AX19" s="12"/>
      <c r="AY19" s="12"/>
      <c r="AZ19" s="12"/>
      <c r="BA19" s="27"/>
      <c r="BB19" s="43"/>
    </row>
    <row r="20" ht="29" customHeight="1" spans="1:54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3"/>
      <c r="P20" s="14"/>
      <c r="Q20" s="14"/>
      <c r="R20" s="14"/>
      <c r="S20" s="14"/>
      <c r="T20" s="14"/>
      <c r="U20" s="28"/>
      <c r="V20" s="20"/>
      <c r="W20" s="23"/>
      <c r="X20" s="14"/>
      <c r="Y20" s="14"/>
      <c r="Z20" s="14"/>
      <c r="AA20" s="14"/>
      <c r="AB20" s="14"/>
      <c r="AC20" s="33"/>
      <c r="AD20" s="20"/>
      <c r="AE20" s="23"/>
      <c r="AF20" s="14"/>
      <c r="AG20" s="14"/>
      <c r="AH20" s="14"/>
      <c r="AI20" s="14"/>
      <c r="AJ20" s="14"/>
      <c r="AK20" s="33"/>
      <c r="AL20" s="40"/>
      <c r="AM20" s="23"/>
      <c r="AN20" s="14"/>
      <c r="AO20" s="14"/>
      <c r="AP20" s="14"/>
      <c r="AQ20" s="14"/>
      <c r="AR20" s="14"/>
      <c r="AS20" s="33"/>
      <c r="AT20" s="45"/>
      <c r="AU20" s="19"/>
      <c r="AV20" s="12"/>
      <c r="AW20" s="12"/>
      <c r="AX20" s="12"/>
      <c r="AY20" s="12"/>
      <c r="AZ20" s="12"/>
      <c r="BA20" s="27"/>
      <c r="BB20" s="43"/>
    </row>
    <row r="21" ht="29" customHeight="1" spans="1:54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3"/>
      <c r="P21" s="14"/>
      <c r="Q21" s="14"/>
      <c r="R21" s="14"/>
      <c r="S21" s="14"/>
      <c r="T21" s="14"/>
      <c r="U21" s="28"/>
      <c r="V21" s="20"/>
      <c r="W21" s="23"/>
      <c r="X21" s="14"/>
      <c r="Y21" s="14"/>
      <c r="Z21" s="14"/>
      <c r="AA21" s="14"/>
      <c r="AB21" s="14"/>
      <c r="AC21" s="33"/>
      <c r="AD21" s="20"/>
      <c r="AE21" s="23"/>
      <c r="AF21" s="14"/>
      <c r="AG21" s="14"/>
      <c r="AH21" s="14"/>
      <c r="AI21" s="14"/>
      <c r="AJ21" s="14"/>
      <c r="AK21" s="33"/>
      <c r="AL21" s="40"/>
      <c r="AM21" s="23"/>
      <c r="AN21" s="14"/>
      <c r="AO21" s="14"/>
      <c r="AP21" s="14"/>
      <c r="AQ21" s="14"/>
      <c r="AR21" s="14"/>
      <c r="AS21" s="33"/>
      <c r="AT21" s="45"/>
      <c r="AU21" s="19"/>
      <c r="AV21" s="12"/>
      <c r="AW21" s="12"/>
      <c r="AX21" s="12"/>
      <c r="AY21" s="12"/>
      <c r="AZ21" s="12"/>
      <c r="BA21" s="27"/>
      <c r="BB21" s="43"/>
    </row>
    <row r="22" ht="29" customHeight="1" spans="1:54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3"/>
      <c r="P22" s="14"/>
      <c r="Q22" s="14"/>
      <c r="R22" s="14"/>
      <c r="S22" s="14"/>
      <c r="T22" s="14"/>
      <c r="U22" s="28"/>
      <c r="V22" s="20"/>
      <c r="W22" s="23"/>
      <c r="X22" s="14"/>
      <c r="Y22" s="14"/>
      <c r="Z22" s="14"/>
      <c r="AA22" s="14"/>
      <c r="AB22" s="14"/>
      <c r="AC22" s="33"/>
      <c r="AD22" s="20"/>
      <c r="AE22" s="23"/>
      <c r="AF22" s="14"/>
      <c r="AG22" s="14"/>
      <c r="AH22" s="14"/>
      <c r="AI22" s="14"/>
      <c r="AJ22" s="14"/>
      <c r="AK22" s="33"/>
      <c r="AL22" s="40"/>
      <c r="AM22" s="23"/>
      <c r="AN22" s="14"/>
      <c r="AO22" s="14"/>
      <c r="AP22" s="14"/>
      <c r="AQ22" s="14"/>
      <c r="AR22" s="14"/>
      <c r="AS22" s="33"/>
      <c r="AT22" s="45"/>
      <c r="AU22" s="19"/>
      <c r="AV22" s="12"/>
      <c r="AW22" s="12"/>
      <c r="AX22" s="12"/>
      <c r="AY22" s="12"/>
      <c r="AZ22" s="12"/>
      <c r="BA22" s="27"/>
      <c r="BB22" s="43"/>
    </row>
    <row r="23" ht="29" customHeight="1" spans="1:54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3"/>
      <c r="P23" s="14"/>
      <c r="Q23" s="14"/>
      <c r="R23" s="14"/>
      <c r="S23" s="14"/>
      <c r="T23" s="14"/>
      <c r="U23" s="28"/>
      <c r="V23" s="20"/>
      <c r="W23" s="23"/>
      <c r="X23" s="14"/>
      <c r="Y23" s="14"/>
      <c r="Z23" s="14"/>
      <c r="AA23" s="14"/>
      <c r="AB23" s="14"/>
      <c r="AC23" s="33"/>
      <c r="AD23" s="20"/>
      <c r="AE23" s="23"/>
      <c r="AF23" s="14"/>
      <c r="AG23" s="14"/>
      <c r="AH23" s="14"/>
      <c r="AI23" s="14"/>
      <c r="AJ23" s="14"/>
      <c r="AK23" s="33"/>
      <c r="AL23" s="40"/>
      <c r="AM23" s="23"/>
      <c r="AN23" s="14"/>
      <c r="AO23" s="14"/>
      <c r="AP23" s="14"/>
      <c r="AQ23" s="14"/>
      <c r="AR23" s="14"/>
      <c r="AS23" s="33"/>
      <c r="AT23" s="45"/>
      <c r="AU23" s="19"/>
      <c r="AV23" s="12"/>
      <c r="AW23" s="12"/>
      <c r="AX23" s="12"/>
      <c r="AY23" s="12"/>
      <c r="AZ23" s="12"/>
      <c r="BA23" s="27"/>
      <c r="BB23" s="43"/>
    </row>
    <row r="24" ht="29" customHeight="1" spans="1:54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3"/>
      <c r="P24" s="14"/>
      <c r="Q24" s="14"/>
      <c r="R24" s="14"/>
      <c r="S24" s="14"/>
      <c r="T24" s="14"/>
      <c r="U24" s="28"/>
      <c r="V24" s="20"/>
      <c r="W24" s="23"/>
      <c r="X24" s="14"/>
      <c r="Y24" s="14"/>
      <c r="Z24" s="14"/>
      <c r="AA24" s="14"/>
      <c r="AB24" s="14"/>
      <c r="AC24" s="33"/>
      <c r="AD24" s="20"/>
      <c r="AE24" s="23"/>
      <c r="AF24" s="14"/>
      <c r="AG24" s="14"/>
      <c r="AH24" s="14"/>
      <c r="AI24" s="14"/>
      <c r="AJ24" s="14"/>
      <c r="AK24" s="33"/>
      <c r="AL24" s="40"/>
      <c r="AM24" s="23"/>
      <c r="AN24" s="14"/>
      <c r="AO24" s="14"/>
      <c r="AP24" s="14"/>
      <c r="AQ24" s="14"/>
      <c r="AR24" s="14"/>
      <c r="AS24" s="33"/>
      <c r="AT24" s="45"/>
      <c r="AU24" s="19"/>
      <c r="AV24" s="12"/>
      <c r="AW24" s="12"/>
      <c r="AX24" s="12"/>
      <c r="AY24" s="12"/>
      <c r="AZ24" s="12"/>
      <c r="BA24" s="27"/>
      <c r="BB24" s="43"/>
    </row>
    <row r="25" ht="29" customHeight="1" spans="1:54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20"/>
      <c r="O25" s="23"/>
      <c r="P25" s="14"/>
      <c r="Q25" s="14"/>
      <c r="R25" s="14"/>
      <c r="S25" s="14"/>
      <c r="T25" s="14"/>
      <c r="U25" s="28"/>
      <c r="V25" s="20"/>
      <c r="W25" s="23"/>
      <c r="X25" s="14"/>
      <c r="Y25" s="14"/>
      <c r="Z25" s="14"/>
      <c r="AA25" s="14"/>
      <c r="AB25" s="14"/>
      <c r="AC25" s="33"/>
      <c r="AD25" s="20"/>
      <c r="AE25" s="23"/>
      <c r="AF25" s="14"/>
      <c r="AG25" s="14"/>
      <c r="AH25" s="14"/>
      <c r="AI25" s="14"/>
      <c r="AJ25" s="14"/>
      <c r="AK25" s="33"/>
      <c r="AL25" s="40"/>
      <c r="AM25" s="23"/>
      <c r="AN25" s="14"/>
      <c r="AO25" s="14"/>
      <c r="AP25" s="14"/>
      <c r="AQ25" s="14"/>
      <c r="AR25" s="14"/>
      <c r="AS25" s="33"/>
      <c r="AT25" s="45"/>
      <c r="AU25" s="19"/>
      <c r="AV25" s="12"/>
      <c r="AW25" s="12"/>
      <c r="AX25" s="12"/>
      <c r="AY25" s="12"/>
      <c r="AZ25" s="12"/>
      <c r="BA25" s="27"/>
      <c r="BB25" s="43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装箱指令单批量导入</vt:lpstr>
      <vt:lpstr>模板</vt:lpstr>
      <vt:lpstr>预约送货单</vt:lpstr>
      <vt:lpstr>分仓ST</vt:lpstr>
      <vt:lpstr>单款分仓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2023-12-20T04:10:21Z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C39D602787C34CFC8BE5677E88F67E18_12</vt:lpwstr>
  </property>
</Properties>
</file>